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https://d.docs.live.net/985c39ea38f0b9f8/Documentos/U PEDAGÓGICA/GESTIÓN 2026/Metas PDI - áreas/"/>
    </mc:Choice>
  </mc:AlternateContent>
  <xr:revisionPtr revIDLastSave="1" documentId="8_{3E82430F-A95D-4A54-850A-47DFF977571F}" xr6:coauthVersionLast="47" xr6:coauthVersionMax="47" xr10:uidLastSave="{1499F690-1103-4E55-8EC8-DBF9BB56870B}"/>
  <bookViews>
    <workbookView xWindow="-108" yWindow="-108" windowWidth="23256" windowHeight="12456" xr2:uid="{7642323C-56EC-416E-B44A-9B6ACCD75C32}"/>
  </bookViews>
  <sheets>
    <sheet name="Avance metas PDI 2025" sheetId="7" r:id="rId1"/>
    <sheet name="Indicadores PDI 2025" sheetId="4" state="hidden" r:id="rId2"/>
    <sheet name="Hoja1" sheetId="2" state="hidden" r:id="rId3"/>
  </sheets>
  <externalReferences>
    <externalReference r:id="rId4"/>
    <externalReference r:id="rId5"/>
  </externalReferences>
  <definedNames>
    <definedName name="_xlnm.Print_Area" localSheetId="0">'Avance metas PDI 2025'!$B$1:$V$125</definedName>
    <definedName name="_xlnm.Print_Area" localSheetId="1">'Indicadores PDI 2025'!$B$1:$V$125</definedName>
    <definedName name="_xlnm.Print_Titles" localSheetId="0">'Avance metas PDI 2025'!$1:$4</definedName>
    <definedName name="_xlnm.Print_Titles" localSheetId="1">'Indicadores PDI 2025'!$1:$4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7" l="1"/>
  <c r="Y100" i="7" l="1"/>
  <c r="Y87" i="7"/>
  <c r="Y114" i="7" l="1"/>
  <c r="Y94" i="7"/>
  <c r="Y139" i="7"/>
  <c r="O139" i="7"/>
  <c r="Y138" i="7"/>
  <c r="O138" i="7"/>
  <c r="Y137" i="7"/>
  <c r="O137" i="7"/>
  <c r="Y136" i="7"/>
  <c r="O136" i="7"/>
  <c r="Y135" i="7"/>
  <c r="O135" i="7"/>
  <c r="Y134" i="7"/>
  <c r="O134" i="7"/>
  <c r="Y133" i="7"/>
  <c r="O133" i="7"/>
  <c r="Y132" i="7"/>
  <c r="O132" i="7"/>
  <c r="Y131" i="7"/>
  <c r="O131" i="7"/>
  <c r="Y130" i="7"/>
  <c r="O130" i="7"/>
  <c r="Y129" i="7"/>
  <c r="O129" i="7"/>
  <c r="Y128" i="7"/>
  <c r="O128" i="7"/>
  <c r="Y127" i="7"/>
  <c r="O127" i="7"/>
  <c r="Y126" i="7"/>
  <c r="O126" i="7"/>
  <c r="Y125" i="7"/>
  <c r="O125" i="7"/>
  <c r="Y124" i="7"/>
  <c r="O124" i="7"/>
  <c r="Y123" i="7"/>
  <c r="O123" i="7"/>
  <c r="Y122" i="7"/>
  <c r="O122" i="7"/>
  <c r="Y121" i="7"/>
  <c r="O121" i="7"/>
  <c r="Y120" i="7"/>
  <c r="O120" i="7"/>
  <c r="Y119" i="7"/>
  <c r="O119" i="7"/>
  <c r="Y118" i="7"/>
  <c r="O118" i="7"/>
  <c r="Y117" i="7"/>
  <c r="O117" i="7"/>
  <c r="Y116" i="7"/>
  <c r="O116" i="7"/>
  <c r="Y115" i="7"/>
  <c r="O115" i="7"/>
  <c r="O114" i="7"/>
  <c r="O113" i="7"/>
  <c r="Y112" i="7"/>
  <c r="O112" i="7"/>
  <c r="Y111" i="7"/>
  <c r="O111" i="7"/>
  <c r="Y110" i="7"/>
  <c r="O110" i="7"/>
  <c r="O109" i="7"/>
  <c r="O108" i="7"/>
  <c r="Y107" i="7"/>
  <c r="O107" i="7"/>
  <c r="Y106" i="7"/>
  <c r="O106" i="7"/>
  <c r="Y105" i="7"/>
  <c r="O105" i="7"/>
  <c r="O104" i="7"/>
  <c r="Y103" i="7"/>
  <c r="O103" i="7"/>
  <c r="Y102" i="7"/>
  <c r="O102" i="7"/>
  <c r="O101" i="7"/>
  <c r="O100" i="7"/>
  <c r="O99" i="7"/>
  <c r="O98" i="7"/>
  <c r="O97" i="7"/>
  <c r="Y96" i="7"/>
  <c r="O96" i="7"/>
  <c r="Y95" i="7"/>
  <c r="O95" i="7"/>
  <c r="O94" i="7"/>
  <c r="Y93" i="7"/>
  <c r="O93" i="7"/>
  <c r="Y92" i="7"/>
  <c r="O92" i="7"/>
  <c r="Y91" i="7"/>
  <c r="O91" i="7"/>
  <c r="O90" i="7"/>
  <c r="O89" i="7"/>
  <c r="O88" i="7"/>
  <c r="O87" i="7"/>
  <c r="Y86" i="7"/>
  <c r="O86" i="7"/>
  <c r="Y85" i="7"/>
  <c r="O85" i="7"/>
  <c r="Y84" i="7"/>
  <c r="O84" i="7"/>
  <c r="Y83" i="7"/>
  <c r="O83" i="7"/>
  <c r="Y82" i="7"/>
  <c r="O82" i="7"/>
  <c r="Y81" i="7"/>
  <c r="O81" i="7"/>
  <c r="O80" i="7"/>
  <c r="O79" i="7"/>
  <c r="Y78" i="7"/>
  <c r="O78" i="7"/>
  <c r="Y77" i="7"/>
  <c r="O77" i="7"/>
  <c r="Y76" i="7"/>
  <c r="O76" i="7"/>
  <c r="Y75" i="7"/>
  <c r="O75" i="7"/>
  <c r="Y74" i="7"/>
  <c r="O74" i="7"/>
  <c r="O73" i="7"/>
  <c r="Y72" i="7"/>
  <c r="O72" i="7"/>
  <c r="Y71" i="7"/>
  <c r="O71" i="7"/>
  <c r="Y70" i="7"/>
  <c r="Y69" i="7"/>
  <c r="O69" i="7"/>
  <c r="Y68" i="7"/>
  <c r="O68" i="7"/>
  <c r="Y67" i="7"/>
  <c r="O67" i="7"/>
  <c r="Y66" i="7"/>
  <c r="O66" i="7"/>
  <c r="Y65" i="7"/>
  <c r="O65" i="7"/>
  <c r="Y64" i="7"/>
  <c r="O64" i="7"/>
  <c r="Y63" i="7"/>
  <c r="O63" i="7"/>
  <c r="Y62" i="7"/>
  <c r="O62" i="7"/>
  <c r="Y61" i="7"/>
  <c r="O61" i="7"/>
  <c r="Y60" i="7"/>
  <c r="O60" i="7"/>
  <c r="Y59" i="7"/>
  <c r="O59" i="7"/>
  <c r="Y58" i="7"/>
  <c r="O58" i="7"/>
  <c r="Y57" i="7"/>
  <c r="O57" i="7"/>
  <c r="Y56" i="7"/>
  <c r="O56" i="7"/>
  <c r="O55" i="7"/>
  <c r="Y54" i="7"/>
  <c r="O54" i="7"/>
  <c r="Y53" i="7"/>
  <c r="O53" i="7"/>
  <c r="O52" i="7"/>
  <c r="Y51" i="7"/>
  <c r="O51" i="7"/>
  <c r="O50" i="7"/>
  <c r="Y49" i="7"/>
  <c r="O49" i="7"/>
  <c r="Y48" i="7"/>
  <c r="O48" i="7"/>
  <c r="Y47" i="7"/>
  <c r="O47" i="7"/>
  <c r="O46" i="7"/>
  <c r="Y45" i="7"/>
  <c r="O45" i="7"/>
  <c r="Y44" i="7"/>
  <c r="O44" i="7"/>
  <c r="Y43" i="7"/>
  <c r="O43" i="7"/>
  <c r="Y42" i="7"/>
  <c r="O42" i="7"/>
  <c r="Y41" i="7"/>
  <c r="O41" i="7"/>
  <c r="Y40" i="7"/>
  <c r="O40" i="7"/>
  <c r="Y39" i="7"/>
  <c r="O39" i="7"/>
  <c r="Y38" i="7"/>
  <c r="O38" i="7"/>
  <c r="Y37" i="7"/>
  <c r="Y36" i="7"/>
  <c r="O36" i="7"/>
  <c r="Y35" i="7"/>
  <c r="Y34" i="7"/>
  <c r="O34" i="7"/>
  <c r="Y33" i="7"/>
  <c r="O33" i="7"/>
  <c r="Y32" i="7"/>
  <c r="O32" i="7"/>
  <c r="O31" i="7"/>
  <c r="Y30" i="7"/>
  <c r="O30" i="7"/>
  <c r="Y29" i="7"/>
  <c r="O29" i="7"/>
  <c r="O28" i="7"/>
  <c r="O27" i="7"/>
  <c r="Y26" i="7"/>
  <c r="O26" i="7"/>
  <c r="Y25" i="7"/>
  <c r="O25" i="7"/>
  <c r="Y24" i="7"/>
  <c r="O24" i="7"/>
  <c r="Y23" i="7"/>
  <c r="O23" i="7"/>
  <c r="Y22" i="7"/>
  <c r="O22" i="7"/>
  <c r="Y21" i="7"/>
  <c r="O21" i="7"/>
  <c r="Y20" i="7"/>
  <c r="O20" i="7"/>
  <c r="Y19" i="7"/>
  <c r="O19" i="7"/>
  <c r="O18" i="7"/>
  <c r="Y17" i="7"/>
  <c r="O17" i="7"/>
  <c r="Y16" i="7"/>
  <c r="O16" i="7"/>
  <c r="O15" i="7"/>
  <c r="Y14" i="7"/>
  <c r="O14" i="7"/>
  <c r="Y13" i="7"/>
  <c r="O13" i="7"/>
  <c r="Y12" i="7"/>
  <c r="O12" i="7"/>
  <c r="Y11" i="7"/>
  <c r="O11" i="7"/>
  <c r="Y10" i="7"/>
  <c r="O10" i="7"/>
  <c r="Y9" i="7"/>
  <c r="O9" i="7"/>
  <c r="Y8" i="7"/>
  <c r="O8" i="7"/>
  <c r="Q7" i="7"/>
  <c r="M7" i="7"/>
  <c r="O7" i="7" s="1"/>
  <c r="T6" i="7"/>
  <c r="S6" i="7"/>
  <c r="Q6" i="7"/>
  <c r="M6" i="7"/>
  <c r="O6" i="7" s="1"/>
  <c r="Y5" i="7"/>
  <c r="O5" i="7"/>
  <c r="AB96" i="4"/>
  <c r="Y8" i="4" l="1"/>
  <c r="Y9" i="4"/>
  <c r="Y10" i="4"/>
  <c r="Y11" i="4"/>
  <c r="Y12" i="4"/>
  <c r="Y13" i="4"/>
  <c r="Y14" i="4"/>
  <c r="Y16" i="4"/>
  <c r="Y17" i="4"/>
  <c r="Y19" i="4"/>
  <c r="Y20" i="4"/>
  <c r="Y21" i="4"/>
  <c r="Y22" i="4"/>
  <c r="Y23" i="4"/>
  <c r="Y24" i="4"/>
  <c r="Y25" i="4"/>
  <c r="Y26" i="4"/>
  <c r="Y27" i="4"/>
  <c r="Y28" i="4"/>
  <c r="Y29" i="4"/>
  <c r="Y30" i="4"/>
  <c r="Y32" i="4"/>
  <c r="Y33" i="4"/>
  <c r="Y34" i="4"/>
  <c r="Y35" i="4"/>
  <c r="Y36" i="4"/>
  <c r="Y37" i="4"/>
  <c r="Y38" i="4"/>
  <c r="Y39" i="4"/>
  <c r="Y40" i="4"/>
  <c r="Y41" i="4"/>
  <c r="Y42" i="4"/>
  <c r="Y43" i="4"/>
  <c r="Y44" i="4"/>
  <c r="Y45" i="4"/>
  <c r="Y47" i="4"/>
  <c r="Y48" i="4"/>
  <c r="Y49" i="4"/>
  <c r="Y51" i="4"/>
  <c r="Y52" i="4"/>
  <c r="Y53" i="4"/>
  <c r="Y54" i="4"/>
  <c r="Y56" i="4"/>
  <c r="Y57" i="4"/>
  <c r="Y58" i="4"/>
  <c r="Y59" i="4"/>
  <c r="Y60" i="4"/>
  <c r="Y61" i="4"/>
  <c r="Y62" i="4"/>
  <c r="Y63" i="4"/>
  <c r="Y64" i="4"/>
  <c r="Y65" i="4"/>
  <c r="Y66" i="4"/>
  <c r="Y67" i="4"/>
  <c r="Y68" i="4"/>
  <c r="Y69" i="4"/>
  <c r="Y70" i="4"/>
  <c r="Y71" i="4"/>
  <c r="Y72" i="4"/>
  <c r="Y74" i="4"/>
  <c r="Y75" i="4"/>
  <c r="Y76" i="4"/>
  <c r="Y77" i="4"/>
  <c r="Y78" i="4"/>
  <c r="Y81" i="4"/>
  <c r="Y82" i="4"/>
  <c r="Y83" i="4"/>
  <c r="Y84" i="4"/>
  <c r="Y85" i="4"/>
  <c r="Y86" i="4"/>
  <c r="Y87" i="4"/>
  <c r="Y91" i="4"/>
  <c r="Y92" i="4"/>
  <c r="Y93" i="4"/>
  <c r="Y94" i="4"/>
  <c r="Y95" i="4"/>
  <c r="Y96" i="4"/>
  <c r="Y100" i="4"/>
  <c r="Y101" i="4"/>
  <c r="Y102" i="4"/>
  <c r="Y103" i="4"/>
  <c r="Y104" i="4"/>
  <c r="Y105" i="4"/>
  <c r="Y106" i="4"/>
  <c r="Y107" i="4"/>
  <c r="Y110" i="4"/>
  <c r="Y111" i="4"/>
  <c r="Y112"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5" i="4"/>
  <c r="O139" i="4" l="1"/>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6" i="4"/>
  <c r="O34" i="4"/>
  <c r="O33" i="4"/>
  <c r="O32" i="4"/>
  <c r="O31" i="4"/>
  <c r="O30" i="4"/>
  <c r="O29" i="4"/>
  <c r="O28" i="4"/>
  <c r="O27" i="4"/>
  <c r="O26" i="4"/>
  <c r="O25" i="4"/>
  <c r="O24" i="4"/>
  <c r="O23" i="4"/>
  <c r="O22" i="4"/>
  <c r="O21" i="4"/>
  <c r="O20" i="4"/>
  <c r="O19" i="4"/>
  <c r="O18" i="4"/>
  <c r="O17" i="4"/>
  <c r="O16" i="4"/>
  <c r="O15" i="4"/>
  <c r="O14" i="4"/>
  <c r="O13" i="4"/>
  <c r="O12" i="4"/>
  <c r="O11" i="4"/>
  <c r="O10" i="4"/>
  <c r="O9" i="4"/>
  <c r="O8" i="4"/>
  <c r="Q7" i="4"/>
  <c r="M7" i="4"/>
  <c r="O7" i="4" s="1"/>
  <c r="T6" i="4"/>
  <c r="S6" i="4"/>
  <c r="Q6" i="4"/>
  <c r="M6" i="4"/>
  <c r="O6" i="4" s="1"/>
  <c r="O5" i="4"/>
</calcChain>
</file>

<file path=xl/sharedStrings.xml><?xml version="1.0" encoding="utf-8"?>
<sst xmlns="http://schemas.openxmlformats.org/spreadsheetml/2006/main" count="4329" uniqueCount="847">
  <si>
    <t>PLAN DE DESARROLLO INSTITUCIONAL UPN 2020-2026</t>
  </si>
  <si>
    <t>PROGRAMACIÓN ANUAL INDICADORES 2023-2026</t>
  </si>
  <si>
    <t>No. Ant</t>
  </si>
  <si>
    <t>NO.</t>
  </si>
  <si>
    <t>EJES</t>
  </si>
  <si>
    <t>PROYECTOS ESTRATÉGICOS</t>
  </si>
  <si>
    <t>INDICADOR</t>
  </si>
  <si>
    <t>Tipo de Incidencia Estratégica</t>
  </si>
  <si>
    <t>Fórmula del Indicador</t>
  </si>
  <si>
    <t>INVOLUCRADOS</t>
  </si>
  <si>
    <t>Líder PDI</t>
  </si>
  <si>
    <t>RESPONSABLE ÚNICO</t>
  </si>
  <si>
    <t>Proceso</t>
  </si>
  <si>
    <t>CANTIDAD PDI</t>
  </si>
  <si>
    <t>UD. MEDIDA</t>
  </si>
  <si>
    <t>Meta PDI</t>
  </si>
  <si>
    <t>TIPO DE MEDICIÓN</t>
  </si>
  <si>
    <t>LB (2022)</t>
  </si>
  <si>
    <t>Fecha Línea Base</t>
  </si>
  <si>
    <t>Meta 2023</t>
  </si>
  <si>
    <t>Meta 2024</t>
  </si>
  <si>
    <t>Meta 2025</t>
  </si>
  <si>
    <t>Meta 2026</t>
  </si>
  <si>
    <t>Ajuste Final 21 de noviembre</t>
  </si>
  <si>
    <t>Eje 1. Cualificación del proyecto académico pedagógico</t>
  </si>
  <si>
    <t>Programa 1.2. Dignificación de la labor docente</t>
  </si>
  <si>
    <t xml:space="preserve"> Proyecto 1.2.1 Formación académica y desarrollo profesoral</t>
  </si>
  <si>
    <t>Número de participantes del plan de formación y desarrollo profesoral en programas y actividades académicas</t>
  </si>
  <si>
    <t>Impacto</t>
  </si>
  <si>
    <t>Sumatoria de docentes  beneficiados del plan de formación y desarrollo profesoral en programas y actividades académicas</t>
  </si>
  <si>
    <t>Vicerrectoría Académica/
Consejo Académico</t>
  </si>
  <si>
    <t>Vicerrectoría Académica</t>
  </si>
  <si>
    <t>Docencia</t>
  </si>
  <si>
    <t>participantes del plan de formación y desarrollo profesoral</t>
  </si>
  <si>
    <t>Incremental</t>
  </si>
  <si>
    <t>Sin ajuste</t>
  </si>
  <si>
    <t>NUEVO</t>
  </si>
  <si>
    <t>Proyecto 1.2.2. Mejoramiento de las condiciones laborales y bienestar de los profesores de la Universidad Pedagógica Nacional</t>
  </si>
  <si>
    <t>Porcentaje de cobertura de plazas de planta docente existentes en UPN</t>
  </si>
  <si>
    <t>(Sumatoria de docentes vinculados en la planta de la UPN / Sumatoria de cargos docentes de la planta de carrera UPN) * 100</t>
  </si>
  <si>
    <t>Todos los programas, departamentos, vicerrectorías, consejos de facultad, consejo académico y consejo superior</t>
  </si>
  <si>
    <t>% de planta docente UPN cubierta</t>
  </si>
  <si>
    <t>N/A</t>
  </si>
  <si>
    <t>Se elimina el Indicador y se reportaría hasta 2024.</t>
  </si>
  <si>
    <t>Porcentaje de cobertura de plazas de planta docente existentes en IPN</t>
  </si>
  <si>
    <t>(Sumatoria de docentes vinculados en la planta de la IPN / Sumatoria de cargos docentes de la planta de carrera IPN) * 100</t>
  </si>
  <si>
    <t>IPN / Vicerrectoría Académica</t>
  </si>
  <si>
    <t>Rectoría y Oficinas Asesoras</t>
  </si>
  <si>
    <t>IPN</t>
  </si>
  <si>
    <t>Instituto Pedagógico</t>
  </si>
  <si>
    <t>% de planta docente IPN cubierta</t>
  </si>
  <si>
    <t>Eje 2. Articulación misional para el posicionamiento de la UPN</t>
  </si>
  <si>
    <t>Programa 2.1. Innovación en la oferta académica para fortalecer la articulación de la docencia, la investigación y la proyección social</t>
  </si>
  <si>
    <t>Proyecto 2.1.1. Desarrollo de experiencias de formación, extensión e investigación basadas en el uso de tecnologías de la información, en la implementación de nuevas didácticas y estrategias de enseñanza y aprendizaje</t>
  </si>
  <si>
    <t>Oferta de educación continua en modalidad virtual, presencial o mixta</t>
  </si>
  <si>
    <t>Sumatoria de grupos inscritos en  diplomados, seminarios y otras ofertas de educación continua, en modalidad virtual, presencial o mixta, para el público en general, o a través de convenios o alianzas</t>
  </si>
  <si>
    <t>Rectoría / Cinndet/Subdirección de Asesorías y Extensión/ unidades académicas /Subdirección de sistemas</t>
  </si>
  <si>
    <t>Vicerrectoría de Gestión Universitaria</t>
  </si>
  <si>
    <t>Subdirección de Asesorías y Extensión/Vicerrectoría Académica</t>
  </si>
  <si>
    <t>Extensión</t>
  </si>
  <si>
    <t>Grupos inscritos</t>
  </si>
  <si>
    <t xml:space="preserve">Se ajusta responsable único. </t>
  </si>
  <si>
    <t>Proyecto 2.1.2. Transformación de las modalidades y metodologías para la ampliación de la oferta académica a diferentes regiones dentro y fuera del país</t>
  </si>
  <si>
    <t>Programas académicos que diversifican sus modalidades y metodologías</t>
  </si>
  <si>
    <t>(Número de programas académicos que se ofertan en diferentes modalidades y metodologías  / Total Programas académicos ofertados en UPN 2022) * 100</t>
  </si>
  <si>
    <t>Vicerrectoría Académica/
Grupo de Aseguramiento
de la Calidad / Vicerrectoría Académica/ GITAC/  Facultades/ Departamentos/ programas de pregrado/</t>
  </si>
  <si>
    <t>% programas  académicos que diversifican sus modalidades y metodologías</t>
  </si>
  <si>
    <t>Se ajusta el nombre y fórmula del indicador.</t>
  </si>
  <si>
    <t>Municipios con presencia institucional para el desarrollo misional UPN</t>
  </si>
  <si>
    <t>Número de municipios del país en donde la UPN tiene oferta institucional</t>
  </si>
  <si>
    <t>Vicerrectorías / Rectoría / facultades / Oficina de Relaciones Interinstitucionales / ODP</t>
  </si>
  <si>
    <t xml:space="preserve">
Municipios con presencia Institucional UPN</t>
  </si>
  <si>
    <t>Cupos nuevos en los programas ofertados por la UPN</t>
  </si>
  <si>
    <t xml:space="preserve">Número de cupos nuevos en los programas ofertados por la UPN en el año actual - número de estudiantes nuevos en los programas ofertados por la UPN en el año anterior. </t>
  </si>
  <si>
    <t>Cupos nuevos  en los programas ofertados por la UPN</t>
  </si>
  <si>
    <t>Suma</t>
  </si>
  <si>
    <t>Proyecto 2.1.3. Fortalecimiento de las relaciones en el plano nacional e internacional para impulsar las dimensiones institucionales y estratégicas de la UPN</t>
  </si>
  <si>
    <t>Numero de convenios y alianzas estratégicas activas con Escuelas Normales Superiores del país para el desarrollo misional..</t>
  </si>
  <si>
    <t>Número de convenios y alianzas estratégicas activas con Escuelas Normales Superiores del país.</t>
  </si>
  <si>
    <t>Vicerrectoría Académica/ rectoría / facultades / Oficina de Relaciones Interinstitucionales</t>
  </si>
  <si>
    <t>Convenios y alianzas estratégicas con Escuelas Normales Superiores del país.</t>
  </si>
  <si>
    <t xml:space="preserve">Proyecto 2.1.4. Posicionamiento nacional e internacional de la investigación, la extensión y la proyección social </t>
  </si>
  <si>
    <t>Incremento en la oferta de proyectos de impacto social</t>
  </si>
  <si>
    <t xml:space="preserve">Sumatoria de proyectos SARES con énfasis educativo  e impacto en los sectores educativo, deportivo, cultural, artístico  y/o social </t>
  </si>
  <si>
    <t>Subdirección de Asesorías y Extensión/unidades académicas</t>
  </si>
  <si>
    <t>Subdirección de Asesorías y Extensión</t>
  </si>
  <si>
    <t>proyectos de impacto social</t>
  </si>
  <si>
    <t>Eje 3. Casa Digna</t>
  </si>
  <si>
    <t>Programa 3.1. Mejoramiento y efectividad normativa, de recursos y de procesos</t>
  </si>
  <si>
    <t>Proyecto 3.1.2. Actualización orgánica y normativa para modernizar la gestión</t>
  </si>
  <si>
    <t>Acuerdo de actualización de la estructura orgánica UPN adoptado y socializado</t>
  </si>
  <si>
    <t>(Sumatoria de actividades realizadas para actualizar el acuerdo de estructura orgánica UPN / Sumatoria de actividades previstas para actualizar el acuerdo de estructura orgánica UPN) *100</t>
  </si>
  <si>
    <t>Rectoría/
vicerrectorías y
oficinas asesoras</t>
  </si>
  <si>
    <t>Oficina de Desarrollo y Planeación</t>
  </si>
  <si>
    <t>Planeación Estratégica</t>
  </si>
  <si>
    <t>% avance actualización y adopción Acuerdo Estructura orgánica</t>
  </si>
  <si>
    <t>Se ajustan metas.</t>
  </si>
  <si>
    <t>Porcentaje de funcionarios administrativos vinculados en la planta de carrera de la UPN</t>
  </si>
  <si>
    <t>(Sumatoria de funcionarios administrativos en la planta de carrera de la UPN / Sumatoria de funcionarios administrativos vinculados con la UPN) * 100</t>
  </si>
  <si>
    <t>Vicerrectoría
Administrativa/Subdirección de personal</t>
  </si>
  <si>
    <t>Vicerrectoría Administrativa y Financiera</t>
  </si>
  <si>
    <t>Subdirección de Personal</t>
  </si>
  <si>
    <t>Gestión del Talento Humano</t>
  </si>
  <si>
    <t>% de funcionarios vinculados a planta de carrera</t>
  </si>
  <si>
    <t>Programa 3.2. Mejoramiento de la Infraestructura y dotación de la UPN</t>
  </si>
  <si>
    <t>Proyecto 3.2.1. Diseño e inicio de la implementación del Plan Maestro de Infraestructura de la UPN</t>
  </si>
  <si>
    <t>Metros cuadrados de área construida por estudiante</t>
  </si>
  <si>
    <t>(Sumatoria de metros cuadrados adecuados destinados al servicio de programas académicos / sumatoria de metros cuadrados existentes al servicio de programas académicos) *100</t>
  </si>
  <si>
    <t>Vicerrectoría Administrativa y Financiera/ Grupo de Infraestructura y Dotación</t>
  </si>
  <si>
    <t>Grupo de Infraestructura y Dotación</t>
  </si>
  <si>
    <t>Gestión de Infraestructura</t>
  </si>
  <si>
    <t>metros cuadrados adecuados destinados al servicio de programas académicos</t>
  </si>
  <si>
    <t>Por definir</t>
  </si>
  <si>
    <t>Eje 4. Bienestar y Convivencia formativa para la paz</t>
  </si>
  <si>
    <t>Programa 4.1. Dignificación del Bien Estar en la UPN</t>
  </si>
  <si>
    <t>Proyecto 4.1.1. Diseño e implementación del Plan Integral de Bienestar Universitario para toda la comunidad educativa UPN</t>
  </si>
  <si>
    <t>Tasa de deserción institucional anual UPN</t>
  </si>
  <si>
    <t>(Sumatoria de estudiantes que desertan de los programas UPN en el periodo X / Sumatoria de estudiantes matriculados en el periodo X-2 ) * 100</t>
  </si>
  <si>
    <t>Subdirección de Bienestar / Vicerrectoría Administrativa / Programa Académicos / Facultades /</t>
  </si>
  <si>
    <t>Gestión de Bienestar Universitario</t>
  </si>
  <si>
    <t>% de estudiantes que desertan de la UPN</t>
  </si>
  <si>
    <t>Decreciente</t>
  </si>
  <si>
    <t>Se ajustan involucrados y responsable único.</t>
  </si>
  <si>
    <t xml:space="preserve">Sumatoria de etapas ejecutadas de ajuste del Reglamento Estudiantil  / Sumatoria de etapas programadas de ajuste del Reglamento Estudiantil </t>
  </si>
  <si>
    <t>Rectoría/
vicerrectorías y
oficinas asesoras - Consejo Académico
Subdirección de Bienestar Universitario</t>
  </si>
  <si>
    <t>Subdirección de Bienestar Universitario</t>
  </si>
  <si>
    <t>% de avance propuesta del manual de convivencia Estudiantil diseñada y socializada</t>
  </si>
  <si>
    <t>Se ajusta nombre, fórmula, involucrados, responsable único y metas</t>
  </si>
  <si>
    <t>Programa 1.1. Oferta Académica cualificada con responsabilidad social y ambiental</t>
  </si>
  <si>
    <t>Proyecto 1.1.1. Formación en investigación en el campo de la educación, la pedagogía y la didáctica, así como en otros campos disciplinares</t>
  </si>
  <si>
    <t>Número de actividades que aportan a la formación en investigación, lideradas por los programas académicos, desde sus horizontes teóricos en el campo de la educación, la pedagogía y la didáctica.</t>
  </si>
  <si>
    <t>Resultado</t>
  </si>
  <si>
    <t>Sumatoria de actividades que aportan a la formación en investigación, lideradas por los programas académicos, desde sus horizontes teóricos en el campo de la educación, la pedagogía y la didáctica.</t>
  </si>
  <si>
    <t>Grupo de Aseguramiento de la Calidad/Vicerrectoría Académica/Vicerrectoría de Gestión Universitaria/ Subdirección de Asesorías y Extensión/unidades académicas/Comité de Investigación y Proyección Social</t>
  </si>
  <si>
    <t>Subdirección de Gestión de Proyectos CIUP</t>
  </si>
  <si>
    <t>Investigación</t>
  </si>
  <si>
    <t>actividades que aportan a la formación en investigación</t>
  </si>
  <si>
    <t>Se ajusta el responsable único</t>
  </si>
  <si>
    <t>Proyecto 1.1.2. Flexibilización curricular en el Sistema de Formación Avanzada (SIFA)</t>
  </si>
  <si>
    <t>(Número de programas académicos de posgrado con mejoras orientadas al fortalecimiento de la flexibilidad curricular /  Total de programas de posgrado de la UPN) * 100</t>
  </si>
  <si>
    <t>Facultad de Bellas Artes/
Facultad de Educación
Física/Consejo Académico
y Superior /Existe el Sistema de Formación Avanzada SIFA/  GITAC/  Facultades/ Departamentos/ programas de pregrado/"
Facultad de Educación
Física/Consejo Académico
y Superior / Existe el Sistema de Formación Avanzada SIFA/  GITAC/  Facultades/ Departamentos/ programas de pregrado/</t>
  </si>
  <si>
    <t>Aseguramiento de la Calidad</t>
  </si>
  <si>
    <t>% de programas académicos que evidencian mejoras</t>
  </si>
  <si>
    <t>Se ajusta en la fórmula del indicador y en el responsable único.</t>
  </si>
  <si>
    <t>Proyecto 1.1.3. Impulso a la política ambiental por medio de la formación transversal en sustentabilidad, a partir de las distintas áreas del conocimiento con proyectos académicos ambientalmente responsables</t>
  </si>
  <si>
    <t xml:space="preserve">Número de participantes vinculados a actividades académicas que evidencian la implementación del Plan de formación ambiental en la Universidad. </t>
  </si>
  <si>
    <t xml:space="preserve">Sumatoria de participantes vinculados a actividades académicas que evidencian la implementación del Plan de formación ambiental en la Universidad. </t>
  </si>
  <si>
    <t>Vicerrectoría Académica/Consejo Académico</t>
  </si>
  <si>
    <t>participantes del Plan de formación ambiental</t>
  </si>
  <si>
    <t>Proyecto 1.1.4. Formación en otras lenguas</t>
  </si>
  <si>
    <t>Número de estudiantes de pregrado y posgrado de la UPN que participan en los cursos y actividades del Plan de Formación en Lenguas Extranjeras</t>
  </si>
  <si>
    <t>Sumatoria de estudiantes de pregrado y posgrado de la UPN que participan en los cursos y actividades  del Plan de Formación en Lenguas Extranjeras</t>
  </si>
  <si>
    <t>Vicerrectoría Académica/Comité de Lenguas Extranjeras/ Departamento de Lenguas</t>
  </si>
  <si>
    <t xml:space="preserve">Estudiantes que participan en plan de formación en lenguas extranjeras por periodo académico </t>
  </si>
  <si>
    <t>Constante</t>
  </si>
  <si>
    <t>Número de profesores que participan en seminarios y cursos de formación en lenguas extranjeras.</t>
  </si>
  <si>
    <t>Sumatoria de profesores que participan en seminarios y cursos de formación en lenguas extranjeras.</t>
  </si>
  <si>
    <t>Vicerrectoría Académica / Centro de Lenguas / Departamento de Lenguas</t>
  </si>
  <si>
    <t>Docentes que participan en Seminarios y Cursos de formación en lenguas extranjeras.</t>
  </si>
  <si>
    <t>Beneficiarios de la oferta virtual del Centro de Lenguas UPN</t>
  </si>
  <si>
    <t>Sumatoria de beneficiarios de la oferta virtual del Centro de Lenguas UPN</t>
  </si>
  <si>
    <t>Vicerrectoría de Gestión Universitaria / Centro de Lenguas</t>
  </si>
  <si>
    <t>Centro de Lenguas</t>
  </si>
  <si>
    <t>Extensión- Centro de Lenguas</t>
  </si>
  <si>
    <t>Beneficiarios de la oferta virtual del Centro de Lenguas</t>
  </si>
  <si>
    <t>Se ajusta en meta del cuatrienio, al ser incremental debe llegar a 180 personas beneficiadas.</t>
  </si>
  <si>
    <t>Beneficiarios de la formación en otras lenguas (señas, braille, lenguas indígenas, etc.)</t>
  </si>
  <si>
    <t>Sumatoria de beneficiarios de programas de formación continua en otras lenguas (señas, braille, lenguas indígenas, etc.)</t>
  </si>
  <si>
    <t>Vicerrectoría Académica/Vicerrectoría de Gestión Universitaria/Manos y Pensamientos/SAE/Centro de Lenguas/Centro Tiflotecnológico</t>
  </si>
  <si>
    <t>Beneficiarios de la formación continua en otras lenguas</t>
  </si>
  <si>
    <t>Número de profesores de la UPN inscritos en cursos de extensión.</t>
  </si>
  <si>
    <t>Sumatoria de profesores de la UPN inscritos en cursos de extensión.</t>
  </si>
  <si>
    <t>Vicerrectoría de Gestión Universitaria/Centro de Lenguas / Subdirección de Asesorías y Extensión</t>
  </si>
  <si>
    <t>Docentes inscritos en cursos de extensión</t>
  </si>
  <si>
    <t>Se ajusta responsable único y metas</t>
  </si>
  <si>
    <t>Porcentaje de docentes que participan o se benefician de los programas del Plan Integral de Bienestar Universitario</t>
  </si>
  <si>
    <t>(Número de Docentes que participan o se benefician de los programas del Plan Integral de Bienestar Universitario / Total Docentes de la UPN) * 100</t>
  </si>
  <si>
    <t>Subdirección de Bienestar/ unidades académicas y administrativas</t>
  </si>
  <si>
    <t>% de docentes beneficiados del plan integral de bienestar</t>
  </si>
  <si>
    <t xml:space="preserve">Propuesta de reforma al estatuto del profesor universitario  diseñada y socializada en los diferentes consejos </t>
  </si>
  <si>
    <t>Porcentaje de avance del documento de propuesta de reforma, diseñado con la participación de diferentes actores</t>
  </si>
  <si>
    <t xml:space="preserve">% de avance propuesta de reforma estatuto docente </t>
  </si>
  <si>
    <t>Reforma al Acuerdo 004 de 2003 adoptada y socializada</t>
  </si>
  <si>
    <t>Porcentaje de avance del documento de reforma, diseñado con la participación de diferentes actores y aprobado en los órganos colegiados</t>
  </si>
  <si>
    <t>% de avance de la reforma normativa</t>
  </si>
  <si>
    <t>Proyecto 1.2.3 Implementación gradual del Sistema de Evaluación de Profesores</t>
  </si>
  <si>
    <t>Porcentaje de avance del diseño del Sistema de evaluación de profesores.</t>
  </si>
  <si>
    <t>Porcentaje de avance en el diseño del Sistema de Evaluación de Profesores</t>
  </si>
  <si>
    <t>% de avance en el diseño del Sistema de evaluación de profesores</t>
  </si>
  <si>
    <t>Programa 1.3. Escenarios y espacios de Innovación y Práctica Educativa y Pedagógica</t>
  </si>
  <si>
    <t>Proyecto 1.3.1. Fortalecimiento de los observatorios, museos y espacios especializados de la UPN como escenarios de formación, innovación e investigación</t>
  </si>
  <si>
    <t>Observatorios, museos y otros espacios especializados de la UPN como escenarios de formación, investigación e innovación, con sostenibilidad</t>
  </si>
  <si>
    <t>Sumatoria de observatorios, museos y otros espacios especializados de la UPN como escenarios de formación, investigación e innovación, con sostenibilidad</t>
  </si>
  <si>
    <t>Vicerrectoría Académica/Consejo académico/unidades académicas/Subdirección de Asesorías y Extensión</t>
  </si>
  <si>
    <t>observatorios, museos y otros espacios especializados de la UPN  con sostenibilidad</t>
  </si>
  <si>
    <t>Escenario de construcción de materiales educativos constituido</t>
  </si>
  <si>
    <t>Sumatoria de proyectos de construcción de materiales educativos</t>
  </si>
  <si>
    <t>Vicerrectoría de gestión Universitaria/Pedagógica radio/recursos educativos</t>
  </si>
  <si>
    <t>Vicerrectoría de Gestión Universitaria/Vicerrectoría Académica</t>
  </si>
  <si>
    <t>Proyectos de construcción de materiales educativos</t>
  </si>
  <si>
    <t>Proyecto 1.3.2. Articulación y fortalecimiento del IPN y otros espacios de práctica de la UPN como escenarios de investigación e innovación pedagógica y didáctica</t>
  </si>
  <si>
    <t>Número de trabajos enfocados en investigación, proyección social y extensión que articulan las prácticas del IPN</t>
  </si>
  <si>
    <t>Sumatoria de los trabajos de investigación,  proyección social y extensión que articulan las prácticas del IPN</t>
  </si>
  <si>
    <t>proyectos de investigación y proyección social y extensión en IPN y/o Escuela Maternal</t>
  </si>
  <si>
    <t xml:space="preserve">Suma
</t>
  </si>
  <si>
    <t>Beneficiarios (practicantes y pasantes) de escenarios de investigación e innovación pedagógica y didáctica</t>
  </si>
  <si>
    <t>Sumatoria de practicantes y pasantes en escenarios de investigación e innovación pedagógica y didáctica</t>
  </si>
  <si>
    <t>VAC/VGU/SGP-CIUP/SAE/Unidades Académicas</t>
  </si>
  <si>
    <t xml:space="preserve">Docencia
</t>
  </si>
  <si>
    <t xml:space="preserve">Practicantes y pasantes en escenarios de investigación e innovación pedagógica y didáctica  </t>
  </si>
  <si>
    <t xml:space="preserve">Número de estudiantes vinculados semestralmente a los diferentes escenarios de práctica pedagógica  </t>
  </si>
  <si>
    <t>Sumatoria de estudiantes UPN vinculados como practicantes</t>
  </si>
  <si>
    <t>Vicerrectoría Académica/Consejo académico</t>
  </si>
  <si>
    <t xml:space="preserve">estudiantes vinculados como practicantes a los diferentes escenarios de práctica pedagógica </t>
  </si>
  <si>
    <t xml:space="preserve">5000 estudiantes vinculados como practicantes a los diferentes escenarios de práctica pedagógica </t>
  </si>
  <si>
    <t xml:space="preserve">Porcentaje de programas académicos que desarrollan actividades académicas mediadas por las TIC </t>
  </si>
  <si>
    <t>(Número de programas académicos que  desarrollan actividades académicas mediadas por las TIC  / Total de programas académicos virtuales o a distancia proyectados en UPN) * 100</t>
  </si>
  <si>
    <t>Vicerrectoría
Académica/Cinndet/
Subdirección de
Gestión de Sistemas de
Información</t>
  </si>
  <si>
    <t>CINNDET</t>
  </si>
  <si>
    <t xml:space="preserve">% de programas académicos con oferta en plataforma virtual </t>
  </si>
  <si>
    <t>Docentes capacitados en el uso de Tecnologías de la Información y la Comunicación para el diseño e implementación de nuevas didácticas y estrategias de enseñanza y aprendizaje</t>
  </si>
  <si>
    <t xml:space="preserve">Sumatoria de docentes capacitados en el uso de Tecnologías de la Información y la Comunicación </t>
  </si>
  <si>
    <t>Facultades/CINNDET</t>
  </si>
  <si>
    <t>Docentes capacitados</t>
  </si>
  <si>
    <t>350 Docentes capacitados</t>
  </si>
  <si>
    <t>Nivel de ejecución de los planes de mejoramiento de los programas académicos UPN</t>
  </si>
  <si>
    <t>Porcentaje promedio de ejecución de todas las actividades previstas en los planes de mejoramiento de los programas académicos / 100%</t>
  </si>
  <si>
    <t>Vicerrectoría Académica/
Grupo de Aseguramiento
de la Calidad / Vicerrectoría Académico</t>
  </si>
  <si>
    <t>% de ejecución en planes de mejoramiento de programas académicos</t>
  </si>
  <si>
    <t>Flexibilización curricular de programas académicos en diferentes regiones</t>
  </si>
  <si>
    <t>(Programas académicos que se ofertan en diferentes regiones / Total Programas académicos UPN) * 100</t>
  </si>
  <si>
    <t>Vicerrectoría Académica/
Grupo de Aseguramiento
de la Calidad / GITAC/  Facultades/ Departamentos/ programas de pregrado/ Vicerrectoría de Gestión Universitaria</t>
  </si>
  <si>
    <t>% de programas académicos ofertados en diferentes regiones.</t>
  </si>
  <si>
    <t>Se ajusta involucrados y Responsable único.</t>
  </si>
  <si>
    <t>Reglamentación académica en doble programa, doble título y núcleo común en la UPN</t>
  </si>
  <si>
    <t>Sumatoria de documentos que establecen procesos académicos para el doble programa, el doble título y la implementación del núcleo común.</t>
  </si>
  <si>
    <t>Vicerrectoría
Académica/
facultades</t>
  </si>
  <si>
    <t xml:space="preserve">Documentos que favorecen la flexibilidad curricular. </t>
  </si>
  <si>
    <t>Estudiantes beneficiados con oferta académica con doble titulación o doble programa</t>
  </si>
  <si>
    <t>Sumatoria de estudiantes beneficiados con oferta académica con doble titulación o doble programa</t>
  </si>
  <si>
    <t>Vicerrectoría Académica/
facultades / Oficina de Relaciones Interinstitucionales</t>
  </si>
  <si>
    <t xml:space="preserve">Número de convenios suscritos para ampliación de cobertura de cohortes que reconozcan trayectorias formativas mediante la profesionalización de saberes en el territorio nacional </t>
  </si>
  <si>
    <t>Número de convenios y alianzas estratégicas para ampliar cobertura mediante la profesionalización desde saberes en el territorio nacional</t>
  </si>
  <si>
    <t>Rectoría, VAC, VGU, ODP y Oficinas Asesoras</t>
  </si>
  <si>
    <t>Convenios suscritos para ampliación de cohortes</t>
  </si>
  <si>
    <t>Se ajusta fórmula del indicador</t>
  </si>
  <si>
    <t>Programas académicos que inician la construcción e implementación de una ruta para la internacionalización del currículo</t>
  </si>
  <si>
    <t>(Número de programas académicos que inician la construcción e implementación de una ruta para la internacionalización del currículo / Total programas académicos UPN) * 100</t>
  </si>
  <si>
    <t xml:space="preserve">
Oficina de Relaciones  Interinstitucionales/ 
Unidades académicas</t>
  </si>
  <si>
    <t xml:space="preserve">Oficina de Relaciones Interinstitucionales </t>
  </si>
  <si>
    <t>Internacionalización</t>
  </si>
  <si>
    <t xml:space="preserve">% de Programas que inician internacionalización de currículo </t>
  </si>
  <si>
    <t>Actividades de acompañamiento al proceso de internacionalización del currículo ofertados a los distintos programas académicos</t>
  </si>
  <si>
    <t>Número de Actividades de acompañamiento al proceso de internacionalización del currículo ofertados a los distintos programas académicos</t>
  </si>
  <si>
    <t>Talleres de internacionalización ofertados en la UPN</t>
  </si>
  <si>
    <t>Se ajusta nombre y fórmula del indicador</t>
  </si>
  <si>
    <t>Incremento anual de proyectos de Aprendizaje Colaborativo Internacional en Línea.</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</si>
  <si>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</si>
  <si>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</si>
  <si>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Incremento anual de estudiantes UPN que realizan movilidad académica anualmente nacional e internacional</t>
  </si>
  <si>
    <t>(Sumatoria de estudiantes que realizan movilidad académica  nacional e internacional en la vigencia actual / Sumatoria de estudiantes que realizaron movilidad académica  nacional e internacional en la vigencia anterior)*100</t>
  </si>
  <si>
    <t>Oficina de Relaciones
Interinstitucionales/
Comité de Lengua
Extranjera
Ajuste: Oficina de Relaciones
Interinstitucionales</t>
  </si>
  <si>
    <t xml:space="preserve">% de estudiantes que realizan movilidad académica  nacional e internacional </t>
  </si>
  <si>
    <t>Incremento anual de docentes que realizan movilidad académica anualmente nacional e internacional</t>
  </si>
  <si>
    <t>(Sumatoria de docentes que realizan movilidad académica  nacional e internacional en la vigencia actual / Sumatoria de docentes que realizaron movilidad académica  nacional e internacional en la vigencia anterior)*100</t>
  </si>
  <si>
    <t xml:space="preserve">Oficina de Relaciones
Interinstitucionales / Unidades académicas y Vicerrectoría Académica </t>
  </si>
  <si>
    <t xml:space="preserve">% de docentes que realizan movilidad académica  nacional e internacional </t>
  </si>
  <si>
    <t xml:space="preserve">Incremento anual de docentes visitantes que realizan movilidad académica nacional o internacional en la UPN </t>
  </si>
  <si>
    <t>(Número de docentes visitantes que realizan movilidad académica nacional o internacional en la UPN en la vigencia actual / Número de docentes visitantes que realizan movilidad académica nacional o  internacional en la UPN de la vigencia anterior) * 100</t>
  </si>
  <si>
    <t xml:space="preserve">Oficina de Relaciones
Interinstitucionales/
Comité de Lengua
Extranjera
</t>
  </si>
  <si>
    <t>Internacionalización
Docencia</t>
  </si>
  <si>
    <t>% de docentes visitantes que realizan movilidad académica  nacional e internacional en la UPN</t>
  </si>
  <si>
    <t>Incremento anual de estudiantes externos que adelantan movilidad académica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</si>
  <si>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</si>
  <si>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</si>
  <si>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xml:space="preserve">Incremento anual de convenios de cooperación académica suscritos a nivel nacional e internacional </t>
  </si>
  <si>
    <t>(Número de convenios de cooperación académica nacional e internacional suscritos anualmente / Total convenios de cooperación identificados en el Observatorio UPN) * 100</t>
  </si>
  <si>
    <t>Oficina de Relaciones
Interinstitucionales/
unidades académicas</t>
  </si>
  <si>
    <t>% de convenios de cooperación académica suscritos</t>
  </si>
  <si>
    <t>Incremento anual de participantes de eventos y encuentros académicos que fortalecen la investigación con otras comunidades académicas nacionales e internacionales (estudiantes, docentes y funcionarios)</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</si>
  <si>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</si>
  <si>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 de incremento en participantes de eventos anuales</t>
  </si>
  <si>
    <t xml:space="preserve">Nivel de avance en el diseño e implementación de la unidad para la equidad e igualdad de género </t>
  </si>
  <si>
    <t>(Número de actividades diseñadas e implementadas para la unidad para la equidad e igualdad de género de la UPN ejecutadas / Número de actividades  programadas para la unidad para la equidad e igualdad de género  de la UPN) * 100</t>
  </si>
  <si>
    <t>Rectoría / Vicerrectorías / Subdirección de Bienestar / Programas académicos / Oficina Jurídica / Oficina de Control Interno disciplinario</t>
  </si>
  <si>
    <t>Rectoría</t>
  </si>
  <si>
    <t xml:space="preserve">% de avance en el diseño e implementación de un Centro para asuntos de géneros </t>
  </si>
  <si>
    <t>Se ajusta nombre, fórmula e involucrados.</t>
  </si>
  <si>
    <t>Proyectos con alianzas externas que se concretan para realizar investigación e incidencia académica, política y social</t>
  </si>
  <si>
    <t>Número de proyectos con alianza externa que se concretan para realizar investigación e incidencia académica, política y social</t>
  </si>
  <si>
    <t>ciup/ori/unidades
académicas</t>
  </si>
  <si>
    <t>Subdirección de Gestión de Proyectos</t>
  </si>
  <si>
    <t xml:space="preserve">Proyectos cofinanciados o interinstitucionales concretados  </t>
  </si>
  <si>
    <t>Número de escenarios de incidencia internos y externos de la UPN a través de los proyectos que dinamizan la investigación en las unidades académicas</t>
  </si>
  <si>
    <t>Sumatoria de escenarios de incidencia internos y externos de la UPN a través de los proyectos que dinamizan la investigación en las unidades académicas</t>
  </si>
  <si>
    <t>SGP-CIUP</t>
  </si>
  <si>
    <t>escenarios internos y externos de incidencia</t>
  </si>
  <si>
    <t>Balances documentados del estado de la investigación de la UPN en el contexto regional e internacional</t>
  </si>
  <si>
    <t>Sumatoria de documentos con el balance del estado de la investigación de la UPN en el contexto regional e internacional</t>
  </si>
  <si>
    <t xml:space="preserve">Investigación </t>
  </si>
  <si>
    <t>Documentos con el balance del estado de la investigación de la UPN en el contexto regional e internacional</t>
  </si>
  <si>
    <t>Estudiantes vinculados como semilleros de investigación y como monitores en proyectos de investigación que fortalecen la formación en investigación</t>
  </si>
  <si>
    <t xml:space="preserve">
Sumatoria de estudiantes vinculados a semilleros y como monitores de investigación</t>
  </si>
  <si>
    <t>Estudiantes vinculados como monitores y semilleros en proyectos de investigación</t>
  </si>
  <si>
    <t>Se ajusta nombre, fórmula y metas</t>
  </si>
  <si>
    <t xml:space="preserve">Nivel de avance en la creación de una instancia para la educación continuada  </t>
  </si>
  <si>
    <t>(Sumatoria de actividades alcanzadas para la creación de  la instancia de educación continuada /Sumatoria de actividades previstas para la creación de  la instancia de educación continuada) * 100</t>
  </si>
  <si>
    <t>VGU / Subdirección de Asesorías y Extensión/unidades académicas
Vicerrectoría de Gestión Universitaria / Subdirección de Asesorías y Extensión/unidades académicas</t>
  </si>
  <si>
    <t>Vicerrectoría de Gestión Universitaria / Subdirección de Asesorías y Extensión/unidades académicas</t>
  </si>
  <si>
    <t xml:space="preserve">% de implementación del avance de la instancia de educación continuada </t>
  </si>
  <si>
    <t>Número de programas de Extensión solidaria y/o financiada implementadas.</t>
  </si>
  <si>
    <t>Sumatorias de Proyectos de extensión solidaria y/o financiada implementadas.</t>
  </si>
  <si>
    <t>Proyectos de extensión solidaria y/o financiada</t>
  </si>
  <si>
    <t>Se ajusta nombre, fórmula del indicador y metas.</t>
  </si>
  <si>
    <t>Oferta de programas de extensión en temas de educación para la paz, la memoria, los derechos humanos y la transformación de conflictos, dirigida a diferentes poblaciones y comunidades.</t>
  </si>
  <si>
    <t>Sumatoria de programas de extensión de la UPN ofertados en la vigencia</t>
  </si>
  <si>
    <t>CEPAZ / Subdirección de Asesorías y Extensión/unidades académicas</t>
  </si>
  <si>
    <t>CEPAZ</t>
  </si>
  <si>
    <t xml:space="preserve">Programas de extensión en temas de paz, transformación de conflictos </t>
  </si>
  <si>
    <t>Se ajusta nombre y metas.</t>
  </si>
  <si>
    <t>Proyecto 2.1.5. Los egresados como agentes de extensión, investigación y proyección social a nivel local, regional, nacional e internacional</t>
  </si>
  <si>
    <t>Reporte de egresados y egresadas que se vinculan contractualmente a la UPN</t>
  </si>
  <si>
    <t>Número de egresados y egresadas que se vinculan contractualmente a la UPN</t>
  </si>
  <si>
    <t>Centro de Egresados/ SGP-CIUP/SAE/unidades académico administrativas</t>
  </si>
  <si>
    <t>Centro de Egresados</t>
  </si>
  <si>
    <t>Extensión-egresados</t>
  </si>
  <si>
    <t>Egresados que se vinculan a actividades institucionales misionales o administrativas de la UPN</t>
  </si>
  <si>
    <t>Egresados y egresadas que reciben incentivos y/o distinciones  académicas, investigativas, sociales, culturales o deportivas de la UPN.</t>
  </si>
  <si>
    <t>Sumatoria de egresados y egresadas que reciben incentivos y/o distinciones  académicas, investigativas, sociales, culturales o deportivas de la UPN.</t>
  </si>
  <si>
    <t>Centro de Egresados/
Consejo de Egresados/
unidades de dirección</t>
  </si>
  <si>
    <t xml:space="preserve">155
</t>
  </si>
  <si>
    <t>egresados que reciben incentivos y/o distinciones de la UPN por sus méritos en el ejercicio académico, investigativo, social, cultural o deportivo</t>
  </si>
  <si>
    <t>Nivel de constitución e implementación de la Bolsa de Empleo o su equivalente</t>
  </si>
  <si>
    <t>(Número de fases que se cumplen para lograr la constitución e implementación de la bolsa de empleo / Número de fases previstas para lograr la constitución e implementación de la bolsa de empleo) * 100</t>
  </si>
  <si>
    <t>Centro de Egresados/Consejo de Egresados/unidades de dirección</t>
  </si>
  <si>
    <t xml:space="preserve">100
</t>
  </si>
  <si>
    <t>% de avance en la constitución e implementación de la Bolsa de Empleo o su equivalente</t>
  </si>
  <si>
    <t>(Número de acciones implementadas para consolidar el componente de egresados de la Red de trabajo colaborativo / Número de acciones previstas para consolidar el componente de egresados de la Red de trabajo colaborativo) * 100</t>
  </si>
  <si>
    <t>% de implementación de la Red de trabajo colaborativo</t>
  </si>
  <si>
    <t>Proyecto 2.1.6. Mejoramiento de la producción, circulación y apropiación social del conocimiento</t>
  </si>
  <si>
    <t>Número de actividades relacionadas con la ciencia abierta que aporta al posicionamiento de la UPN para la producción, circulación de conocimiento y la proyección social</t>
  </si>
  <si>
    <t>Sumatoria de actividades relacionadas con la ciencia abierta que aporta al posicionamiento de la UPN para la producción y circulación de conocimiento y la proyección social</t>
  </si>
  <si>
    <t>Grupo interno de trabajo editorial</t>
  </si>
  <si>
    <t>Subdirección de Proyectos de Investigación.</t>
  </si>
  <si>
    <t>Investigación- Fondo Editorial</t>
  </si>
  <si>
    <t>Actividades relacionadas con la ciencia abierta que aporta al posicionamiento de la UPN</t>
  </si>
  <si>
    <t xml:space="preserve">Incremento de la producción editorial académica e investigativa de la UPN </t>
  </si>
  <si>
    <t xml:space="preserve">Sumatoria de libros publicados </t>
  </si>
  <si>
    <t>VGU /
Grupo Interno de Trabajo Editorial/
Comité de Publicaciones</t>
  </si>
  <si>
    <t>Grupo Interno de Trabajo Editorial</t>
  </si>
  <si>
    <t>Producción académica e investigativa</t>
  </si>
  <si>
    <t>Participación en espacios de circulación de conocimiento producido por la UPN</t>
  </si>
  <si>
    <t>Sumatoria de espacios de circulación de conocimiento producido por la UPN</t>
  </si>
  <si>
    <t xml:space="preserve">57
</t>
  </si>
  <si>
    <t>Espacios de circulación de conocimiento producido por la UPN</t>
  </si>
  <si>
    <t xml:space="preserve">Incremento de la producción editorial de la UPN </t>
  </si>
  <si>
    <t>Sumatoria de libros, revistas científicas, revistas académicas, audiolibros, documentos institucionales y materiales educativos y pedagógicos publicados al año</t>
  </si>
  <si>
    <t>SGP-CIUP/Grupo Interno de trabajo Editorial</t>
  </si>
  <si>
    <t xml:space="preserve">69
</t>
  </si>
  <si>
    <t>Productos editoriales de la UPN</t>
  </si>
  <si>
    <t xml:space="preserve">Tasa de generación de contenidos para las diferentes audiencias que conforman la Comunidad UPN  </t>
  </si>
  <si>
    <t>[Número de contenidos generados para cada uno de los miembros de la Comunidad UPN (estudiantes, docentes, egresados, administrativos)  / total de contenidos  programados (4 por cada unidad con el fin de visibilizar cada grupo de valor)] * 100</t>
  </si>
  <si>
    <t>Subdirección de
Recursos Educativos/
emisora/grupo de
comunicaciones</t>
  </si>
  <si>
    <t>Grupo de Comunicaciones Corporativas</t>
  </si>
  <si>
    <t>Docencia / comunicaciones</t>
  </si>
  <si>
    <t>% de Generación contenidos</t>
  </si>
  <si>
    <t>Incremento de la producción audiovisual de la política de comunicaciones (radio, televisión, redes sociales)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</si>
  <si>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</si>
  <si>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Subdirección de Recursos Educativos/ emisora/grupo de
comunicaciones/CINNDET</t>
  </si>
  <si>
    <t xml:space="preserve">% de incremento de producción audiovisual </t>
  </si>
  <si>
    <t>Incremento de la producción de contenidos multimedia de los procesos misionales en la política de comunicaciones (libros, audiolibros, aplicaciones, servicios interactivos, web)</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</si>
  <si>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</si>
  <si>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Subdirección de Recursos Educativos /grupo de comunicaciones/CINNDET/</t>
  </si>
  <si>
    <t>% de incremento de producción de contenidos generado de los procesos misionales</t>
  </si>
  <si>
    <t>20 % de recursos para inversión en el presupuesto UPN</t>
  </si>
  <si>
    <t>Proyecto 3.1.1. Fortalecimiento de las capacidades institucionales para la gestión de más y mejores recursos</t>
  </si>
  <si>
    <t>Porcentaje del presupuesto de gastos destinado a la inversión en la UPN</t>
  </si>
  <si>
    <t>(Recursos de gastos de inversión  anual / Presupuesto de gastos totales de la UPN anual) * 100</t>
  </si>
  <si>
    <t>Vicerrectoría Administrativa y Financiera / Oficina de Desarrollo y Planeación</t>
  </si>
  <si>
    <t>Planeación financiera</t>
  </si>
  <si>
    <t>% de recursos para inversión en el presupuesto UPN</t>
  </si>
  <si>
    <t>Presupuesto sensible a los enfoques de género, la diversidad poblacional y la discapacidad en el plan anual de adquisiciones de la UPN</t>
  </si>
  <si>
    <t>(Sumatoria de presupuesto sensible a los enfoques de género, la diversidad poblacional y la discapacidad identificados en el plan anual de adquisiciones de la UPN / Total presupuesto del plan anual de adquisiciones de la UPN) * 100</t>
  </si>
  <si>
    <t>Subdirección de Bienestar universitario/Oficina de Desarrollo y planeación</t>
  </si>
  <si>
    <t>% de presupuesto sensible a enfoques diversos</t>
  </si>
  <si>
    <t>Relación de estudiantes por servidor público UPN</t>
  </si>
  <si>
    <t>(Promedio anual de estudiantes de pregrado y posgrado / Número de servidores públicos vinculados para actividades administrativas)</t>
  </si>
  <si>
    <t>Estudiantes x servidor público UPN</t>
  </si>
  <si>
    <t>Proyecto 3.1.3. Mejoramiento de la eficiencia de procesos y sistemas de gestión de la UPN</t>
  </si>
  <si>
    <t>Nivel de desempeño del Modelo Estándar de Control Interno en la UPN</t>
  </si>
  <si>
    <t>Resultado ponderado de los valores obtenidos en el cumplimiento de requisitos de las políticas y dimensiones MECI a través de FURAG</t>
  </si>
  <si>
    <t>Oficina de Control Interno / Oficina de Desarrollo y Planeación</t>
  </si>
  <si>
    <t>Oficina de Control Interno</t>
  </si>
  <si>
    <t>Gestión de control y evaluación</t>
  </si>
  <si>
    <t>% de avance en el desempeño del Modelo Estándar de Control Interno</t>
  </si>
  <si>
    <t>Índice de Desempeño Institucional de la UPN</t>
  </si>
  <si>
    <t xml:space="preserve">Resultado ponderado de los valores obtenidos en el cumplimiento de requisitos de las políticas y dimensiones de MIPG </t>
  </si>
  <si>
    <t>Oficina de Desarrollo y Planeación/dependencias UPN</t>
  </si>
  <si>
    <t>Gestión de calidad</t>
  </si>
  <si>
    <t>% de avance en el nivel de desempeño institucional</t>
  </si>
  <si>
    <t>Porcentaje de procedimientos del mapa de procesos UPN actualizados y/o simplificados</t>
  </si>
  <si>
    <t>(Sumatoria de procedimientos simplificados y/o racionalizados / Total de procedimientos del mapa de procesos UPN) * 100</t>
  </si>
  <si>
    <t>Oficina de Desarrollo
y Planeación/líderes
de proceso</t>
  </si>
  <si>
    <t>Gestión de Calidad</t>
  </si>
  <si>
    <t>% de procedimientos simplificados y/o racionalizados</t>
  </si>
  <si>
    <t>Efectividad en la ejecución del Plan Anual de Adquisiciones</t>
  </si>
  <si>
    <t>(Total presupuesto del PAA apropiado / Total presupuesto del PAA ejecutado) * 100</t>
  </si>
  <si>
    <t xml:space="preserve">Grupo de contratación/Vicerrectoría Administrativa/ Subdirección de Servicios Generales/unidades ejecutoras / Subdirección Financiera / Oficina de Desarrollo y Planeación </t>
  </si>
  <si>
    <t>Subdirección Financiera</t>
  </si>
  <si>
    <t>Grupo de contratación</t>
  </si>
  <si>
    <t>% de ejecución de los Planes Anuales de Adquisiciones</t>
  </si>
  <si>
    <t>Se ajusta fórmula del indicador, involucrados, responsable único y metas.</t>
  </si>
  <si>
    <t>Porcentaje de funcionarios beneficiados con actividades del plan de bienestar y capacitación para administrativos de la UPN</t>
  </si>
  <si>
    <t>(Número de funcionarios beneficiados con actividades del plan de bienestar y capacitación de la UPN / Total funcionarios UPN) * 100</t>
  </si>
  <si>
    <t>Vicerrectoría
Administrativa/
Subdirección de
Personal</t>
  </si>
  <si>
    <t xml:space="preserve">Subdirección de Personal </t>
  </si>
  <si>
    <t>% de administrativos beneficiados con el Plan de Bienestar y Capacitación UPN</t>
  </si>
  <si>
    <t>Porcentaje de implementación del plan de adquisiciones verdes de la UPN</t>
  </si>
  <si>
    <t>Número de ítems del Plan de adquisiciones de la UPN con especificaciones verdes/ número total de ítems incluidos en el Plan de adquisiciones de la UPN</t>
  </si>
  <si>
    <t>Vicerrectoría Administrativa / Sistema de Gestión Ambiental / Subdirección de Servicios Generales / Áreas ejecutores del PAA</t>
  </si>
  <si>
    <t>Sistema de Gestión Ambiental</t>
  </si>
  <si>
    <t>% de implementación del plan de adquisiciones verdes de la UPN</t>
  </si>
  <si>
    <t>No cuenta con línea base</t>
  </si>
  <si>
    <t>Mejoramiento del Servicio de Transporte de la UPN</t>
  </si>
  <si>
    <t>(Número de iniciativas implementadas para el mejoramiento del servicio del parque automotor / Número de iniciativas proyectadas para el mejoramiento del servicio del parque automotor)*100</t>
  </si>
  <si>
    <t>Vicerrectoría Administrativa y Financiera/ SSG - Transporte</t>
  </si>
  <si>
    <t>Subdirección de Servicios Generales</t>
  </si>
  <si>
    <t>Gestión de Servicios</t>
  </si>
  <si>
    <t>% de mejoramiento del Servicio de Transporte de la UPN</t>
  </si>
  <si>
    <t>Proyecto 3.1.4. Modernización de la infraestructura tecnológica y los sistemas de información de la UPN</t>
  </si>
  <si>
    <t>Nivel de implementación del Plan Estratégico de Tecnologías de la Información</t>
  </si>
  <si>
    <t>(No. de Fases realizadas del Plan Estratégico de Tecnologías de la Información  / No. de Fases  programadas en el Plan Estratégico de Tecnologías de la Información) * 100</t>
  </si>
  <si>
    <t>Subdirección de
Gestión de Sistemas de
Información</t>
  </si>
  <si>
    <t>Subdirección de Gestión de Sistemas de Información</t>
  </si>
  <si>
    <t>Gestión de Sistemas Informáticos</t>
  </si>
  <si>
    <t>% de implementación del Plan Estratégico de Tecnologías de la Información</t>
  </si>
  <si>
    <t>Porcentaje de articulación de Sistemas de información</t>
  </si>
  <si>
    <t>(Número soluciones informáticas articuladas / Número total de soluciones informáticas de la UPN) * 100</t>
  </si>
  <si>
    <t>% de articulación de Sistemas de Información</t>
  </si>
  <si>
    <t>Se ajusta fórmula del indicador.</t>
  </si>
  <si>
    <t>Nivel de implementación del Campus Virtual de la UPN</t>
  </si>
  <si>
    <t>(Número de condiciones institucionales y de programa implementados en el campus virtual  / Número total de condiciones previstos a implementar) * 100</t>
  </si>
  <si>
    <t>Subdirección de Gestión de Sistemas de Información / CINNDET</t>
  </si>
  <si>
    <t>Rectoría/Vicerrectoría Académica/CINNDET</t>
  </si>
  <si>
    <t>% de implementación del Campus Virtual UPN</t>
  </si>
  <si>
    <t>Se ajusta responsable único</t>
  </si>
  <si>
    <t>Tableros de información oficial de la UPN dispuestos en la WEB de la universidad para la consulta de la comunidad educativa</t>
  </si>
  <si>
    <t>Sumatoria de tableros con información oficial de la UPN dispuestos en aplicativos de consulta dinámica en la página WEB UPN</t>
  </si>
  <si>
    <t>Oficina de Desarrollo
y Planeación / Subdirección de Sistemas / Observatorio OCPE</t>
  </si>
  <si>
    <t xml:space="preserve">Tableros con la información oficial dispuestos en la WEB de la UPN </t>
  </si>
  <si>
    <t>Proyecto 3.1.5. Consolidación de la gestión documental, bases de datos, repositorio y memoria institucional de la UPN</t>
  </si>
  <si>
    <t>Porcentaje de documentos con valor histórico digitalizados.</t>
  </si>
  <si>
    <t>(Número de subseries documentales con valor histórico digitalizados / Número de subseries documentales con valor histórico identificadas) * 100</t>
  </si>
  <si>
    <t>Grupo Interno de Trabajo de Gestión Documental  - GDO</t>
  </si>
  <si>
    <t>Grupo Interno de Trabajo de Gestión Documental - GDO</t>
  </si>
  <si>
    <t>Gestión Documental</t>
  </si>
  <si>
    <t>% de subseries documentales digitalizadas</t>
  </si>
  <si>
    <t>Usuarios de bases de datos bibliográficas, títulos o ejemplares de libros, revistas o documentos disponibles</t>
  </si>
  <si>
    <t>Número de usuarios de bases de datos bibliográficas, títulos o ejemplares de libros, revistas o documentos disponibles</t>
  </si>
  <si>
    <t>Vicerrectoría Académica/ Subdirección de Biblioteca, Documentación y Recursos Bibliográficos</t>
  </si>
  <si>
    <t>Subdirección de Biblioteca y Recursos Bibliográficos</t>
  </si>
  <si>
    <t>Gestión de Información Bibliográfica</t>
  </si>
  <si>
    <t>Usuarios de recursos bibliográficos</t>
  </si>
  <si>
    <t>Construcción de la Facultad de Educación Física (Valmaría)</t>
  </si>
  <si>
    <t xml:space="preserve">
(Sumatoria de actividades ejecutadas del plan de trabajo y cronograma del proyecto VALMARIA / Total de actividades planeadas en el plan de trabajo y cronograma del proyecto VALMARIA)  *100</t>
  </si>
  <si>
    <t>% de ejecución proyecto Valmaría</t>
  </si>
  <si>
    <t>Se ajusta fórmula del indicador y metas.</t>
  </si>
  <si>
    <t>Incrementar la cantidad de metros cuadrados construidos destinados para actividades administrativas por estudiante en la UPN</t>
  </si>
  <si>
    <t>Cantidad de metros cuadrados construidos destinados para actividades administrativas / Número de estudiantes activos de pregrado, posgrado, convenios y extensión.</t>
  </si>
  <si>
    <t>metros cuadrados por estudiante destinados para actividades administrativas</t>
  </si>
  <si>
    <t>Incrementar la cantidad de metros cuadrados construidos destinados para actividades académicas por estudiante en la UPN</t>
  </si>
  <si>
    <t>Cantidad de metros cuadrados construidos destinados para actividades académicas / Número de estudiantes activos de pregrado, posgrado, convenios y extensión.</t>
  </si>
  <si>
    <t>metros cuadrados por estudiante destinados para actividades académicas</t>
  </si>
  <si>
    <t>Porcentaje de implementación del Plan Maestro de Infraestructura de la UPN (PMI-UPN)</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</si>
  <si>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</si>
  <si>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</si>
  <si>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Espacios intervenidos para aumentar la accesibilidad para las personas en condiciones de discapacidad</t>
  </si>
  <si>
    <t>Sumatoria de espacios intervenidos para aumentar la accesibilidad para las personas en condiciones de discapacidad / Número de espacios identificados para mejorar la accesibilidad.</t>
  </si>
  <si>
    <t>Vicerrectoría Administrativa y Financiera/ Subdirección de Servicios Generales/Grupo de Planta Física</t>
  </si>
  <si>
    <t>% de espacios intervenidos para aumentar la accesibilidad</t>
  </si>
  <si>
    <t>Cobertura de estudiantes que participan o se benefician anualmente de los programas del Plan Integral de Bienestar Universitario</t>
  </si>
  <si>
    <t>(Número de estudiantes que participan o se benefician anualmente de los programas del plan integral de bienestar universitario / Promedio de estudiantes semestrales UPN) * 100</t>
  </si>
  <si>
    <t>% de beneficiarios plan integral de bienestar</t>
  </si>
  <si>
    <t>No se cuenta con línea base</t>
  </si>
  <si>
    <t xml:space="preserve">Porcentaje de estudiantes que se benefician de la estrategia institucional para el acompañamiento académico. </t>
  </si>
  <si>
    <t>(Número de estudiantes beneficiarios de la estrategia institucional de acompañamiento académico / Total estudiantes de la UPN) * 100</t>
  </si>
  <si>
    <t>Vicerrectoría Académica/unidades académicas/Rectoría /Oficina de Relaciones Interinstitucionales</t>
  </si>
  <si>
    <t>% de estudiantes
beneficiarios del
programa
acompañamiento
académico</t>
  </si>
  <si>
    <t>Cobertura de estudiantes beneficiados semestralmente con el servicio de restaurante y cafetería de la Universidad</t>
  </si>
  <si>
    <t xml:space="preserve">(Sumatoria de estudiantes de pregrado beneficiados semestralmente con el servicio de restaurante y cafetería de la Universidad / Total estudiantes de pregrado en oferta regular)*100 </t>
  </si>
  <si>
    <t>Subdirección de Bienestar</t>
  </si>
  <si>
    <t>% de estudiantes beneficiados del servicio de restaurante y cafetería</t>
  </si>
  <si>
    <t>Se ajusta fórmula del indicador y metas</t>
  </si>
  <si>
    <t>Porcentaje de eventos en donde se garantiza la participación de grupos o delegaciones deportivas, culturales y artísticos representativas de la UPN</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</si>
  <si>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</si>
  <si>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Subdirección de Bienestar/Programa de Cultura / Programa Deporte y Recreación</t>
  </si>
  <si>
    <t>% de cobertura de eventos con representación UPN</t>
  </si>
  <si>
    <t>Cobertura de beneficiarios de los talleres de cultura, deporte y recreación ofertados a la comunidad universitaria</t>
  </si>
  <si>
    <t>(Sumatoria de beneficiarios de los talleres de cultura, deporte y recreación ofertados a la comunidad universitaria / Total miembros de la comunidad educativa) * 100</t>
  </si>
  <si>
    <t>% de beneficiarios de programas de cultura, deporte y recreación</t>
  </si>
  <si>
    <t>Cobertura de estudiantes beneficiados con incentivos económicos por medio de monitorias académicas y de gestión institucional</t>
  </si>
  <si>
    <t>(Sumatoria  de estudiantes beneficiados con incentivos económicos por medio de monitorias académicas semestralmente / Total estudiantes semestrales en UPN)*100</t>
  </si>
  <si>
    <t>% de estudiantes semestrales beneficiados por medio de monitorias académicas</t>
  </si>
  <si>
    <t>Se elimina el Indicador con esta forma de medición y se reporta con la nueva fórmula desde 2024.</t>
  </si>
  <si>
    <t xml:space="preserve">Porcentaje de monitores beneficiados por el programa de Apoyo a Servicios Estudiantiles-ASE </t>
  </si>
  <si>
    <t>(Sumatoria  de estudiantes beneficiados monitores  beneficiados por el  programa de Apoyo a Servicios Estudiantiles-ASE semestralmente / Total monitores semestrales UPN)</t>
  </si>
  <si>
    <t>% de monitores beneficiados con Apoyo a Servicios Estudiantiles</t>
  </si>
  <si>
    <t>Incremento de beneficiarios de espacios de formación deportiva abiertos a la comunidad universitaria y a la comunidad en general</t>
  </si>
  <si>
    <t>(Sumatoria de espacios de formación deportiva abiertos a la comunidad universitaria y a la comunidad en general actual / Sumatoria de espacios de formación deportiva abiertos a la comunidad universitaria y a la comunidad en general de la vigencia anterior) *100</t>
  </si>
  <si>
    <t xml:space="preserve">Subdirección de Bienestar/Programa de Deporte/Facultad de Educación Física </t>
  </si>
  <si>
    <t>% de beneficiarios de espacios de formación deportiva</t>
  </si>
  <si>
    <t>Cobertura de beneficiarios de las líneas del programa para el fortalecimiento apoyo psicosocial de la comunidad universitaria (PAP)</t>
  </si>
  <si>
    <t>(Sumatoria de beneficiarios de las líneas para el fortalecimiento apoyo psicosocial de la comunidad universitaria (PAP) / Total miembros de la comunidad educativa) * 100</t>
  </si>
  <si>
    <t>Subdirección de Bienestar/ Programa de Apoyo Psicosocial</t>
  </si>
  <si>
    <t>% de beneficiarios de actividades de apoyo psicosocial</t>
  </si>
  <si>
    <t>Cobertura de beneficiarios de las acciones para el fortalecimiento de la salud, apoyo odontológico, fisioterapia y orientación psicológica</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</si>
  <si>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</si>
  <si>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</si>
  <si>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Proyecto 4.1.2. Fortalecimiento e implementación del Protocolo de prevención, atención y sanción de violencias basadas en género y la Política de Género y Cuidado de la UPN</t>
  </si>
  <si>
    <t>Porcentaje de efectividad anual en la atención de casos identificados y definidos como violencias basadas en género (VBG)</t>
  </si>
  <si>
    <t>(Cantidad de casos atendidos anualmente / Cantidad de casos identificados y definidos anualmente como VBG en la UPN) * 100</t>
  </si>
  <si>
    <t>Comité de Transversalización de Género/unidades académicas/unidades directivas/ SBU</t>
  </si>
  <si>
    <t>% de cobertura acciones para protocolo, atención y sanción de violencias basadas en género</t>
  </si>
  <si>
    <t>Porcentaje de sistemas de información con variables de identidad de género, orientación sexual, pertenencia étnica ancestral, reconocimiento poblacional y discapacidad.</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</si>
  <si>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</si>
  <si>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 xml:space="preserve">Subdirección de bienestar/Subdirección de servicios informáticos </t>
  </si>
  <si>
    <t>% de sistemas de información con variables de identidad de género, orientación sexual, pertenencia étnica ancestral, reconocimiento poblacional y discapacidad.</t>
  </si>
  <si>
    <t>Proyecto 4.1.3. Acompañamiento académico, psicosocial y de prevención, identificación y atención en salud mental a la diversidad poblacional universitaria</t>
  </si>
  <si>
    <t xml:space="preserve">Porcentaje de estudiantes caracterizados que ingresan por la modalidad de educación inclusiva </t>
  </si>
  <si>
    <t>(Número de estudiantes caracterizados que ingresan por la modalidad de educación inclusiva / Total de estudiantes con requerimientos de educación inclusiva) * 100</t>
  </si>
  <si>
    <t>Vicerrectoría Académica/ Admisiones y registro / unidades académicas/ Subdirección de Bienestar Universitario -PAP / Docentes asesores de cohorte</t>
  </si>
  <si>
    <t xml:space="preserve">% de estudiantes que ingresan bajo la modalidad de  educación inclusiva </t>
  </si>
  <si>
    <t xml:space="preserve">Porcentaje de estudiantes admitidos que acceden a espacios psicoeducativos orientados a la población diferencial </t>
  </si>
  <si>
    <t>(Cantidad de estudiantes admitidos que acceden a espacios psicoeducativos orientados a la población diferencial / Total de estudiantes que ingresan a través del proceso de admisiones inclusivas )* 100</t>
  </si>
  <si>
    <t xml:space="preserve">Vicerrectoría Académica/ SAD / unidades académicas/ Subdirección de Bienestar Universitario -PAP </t>
  </si>
  <si>
    <t>% de estudiantes admitidos que acceden a espacios psicoeducativos</t>
  </si>
  <si>
    <t>Número de beneficiarios de espacios formativos y campañas de atención y acompañamiento a integrantes de la comunidad universitaria para prevenir o atender la adicción y el consumo de sustancias psicoactivas.</t>
  </si>
  <si>
    <t>Sumatoria de espacios formativos y campañas de atención y acompañamiento a integrantes de la comunidad universitaria para prevenir o atender la adicción y el consumo de sustancias psicoactivas.</t>
  </si>
  <si>
    <t>Subdirección de Bienestar - Salud - Convivencia -PAP</t>
  </si>
  <si>
    <t>Espacios o campañas para prevenir adicción o sustancias psicoactivas</t>
  </si>
  <si>
    <t>Programa 4.2. Convivencia formativa y restaurativa: El conflicto como experiencia</t>
  </si>
  <si>
    <t>Proyecto 4.2.1. Formación ética y política para impulsar la participación de la comunidad universitaria, el entorno saludable, la ética del cuidado, la convivencia, la paz y la reconciliación</t>
  </si>
  <si>
    <t>Beneficiarios de espacios de formación en derechos humanos para la Comunidad Universitaria</t>
  </si>
  <si>
    <t>Sumatoria de beneficiarios de los espacios de formación en derechos humanos</t>
  </si>
  <si>
    <t xml:space="preserve">Subdirección de Bienestar/ unidades académicas/ proyecto cepaz </t>
  </si>
  <si>
    <t>Beneficiarios de espacios de formación en derechos humanos</t>
  </si>
  <si>
    <t>Estatuto de Participación UPN adoptado y socializado</t>
  </si>
  <si>
    <t>Sumatoria de estatutos de participación UPN adoptados y socializados</t>
  </si>
  <si>
    <t>Subdirección de Personal/cuerpos colegiados/sindicatos/Secretaría General/Subdirección de bienestar</t>
  </si>
  <si>
    <t>Secretaría General</t>
  </si>
  <si>
    <t>Gestión para el Gobierno Universitario</t>
  </si>
  <si>
    <t>Estatuto de participación adoptado y socializado</t>
  </si>
  <si>
    <t>Regulación de los puestos de ventas informales al interior de la UPN</t>
  </si>
  <si>
    <t>Sumatoria de puestos de ventas informales regulados al interior de la Universidad</t>
  </si>
  <si>
    <t xml:space="preserve">Subdirección de Bienestar / Programa de Apoyos Socioeconómicos </t>
  </si>
  <si>
    <t>puestos de ventas informales al interior de la UPN regulados.</t>
  </si>
  <si>
    <t>Cobertura de participantes de espacios y acciones para fortalecer la identidad y el sentido de pertenencia a la Universidad (estudiantes, docentes y funcionarios)</t>
  </si>
  <si>
    <t>(Sumatoria de participantes de espacios y acciones para fortalecer la identidad y el sentido de pertenencia a la Universidad (estudiantes, docentes y funcionarios) / Total estudiantes, docentes y funcionarios UPN) * 100</t>
  </si>
  <si>
    <t xml:space="preserve">Subdirección de Bienestar/ Programa de Convivencia </t>
  </si>
  <si>
    <t>% de participantes para fortalecer identidad y pertenencia</t>
  </si>
  <si>
    <t>Proyectos de formación para construir apuestas políticas y sensibles relacionadas con pueblos originarios y grupos minoritarios</t>
  </si>
  <si>
    <t xml:space="preserve">Sumatoria de Propuestas relacionadas con pueblos originarios y/o grupos minoritarios elaboradas en la vigencia actual </t>
  </si>
  <si>
    <t>Vicerrectoría académica/Consejo académico/unidades académicas/Subdirección de Asesorías y Extensión</t>
  </si>
  <si>
    <t>Propuestas de formación relacionadas con pueblos originarios y/o grupos minoritarios</t>
  </si>
  <si>
    <t>Proyecto 4.2.2. Diseñar e implementar un programa de manejo de conflictos con enfoque restaurativo</t>
  </si>
  <si>
    <t xml:space="preserve">Estrategias diseñadas y ejecutadas por CEPAZ o con otras unidades académicas para el fortalecimiento del movimiento pedagógico por la paz y la vida. </t>
  </si>
  <si>
    <t xml:space="preserve">Número de estrategias diseñadas y ejecutadas por CEPAZ o con otras unidades académicas para el fortalecimiento del movimiento pedagógico por la paz y la vida. </t>
  </si>
  <si>
    <t xml:space="preserve">Vicerrectoría de Gestión  Universitaria/Doctorado/ CEPAZ </t>
  </si>
  <si>
    <t>propuestas alternativas diseñadas y ejecutadas por CEPAZ o con otras unidades académicas</t>
  </si>
  <si>
    <t>Experiencias sobre educación para la paz, la memoria y en derechos humanos en las que han participado docentes, estudiantes, egresados y otros colectivos de las unidades académicas de la UPN y aliados estratégicos</t>
  </si>
  <si>
    <t>Sumatoria de experiencias sistematizadas sobre educación para la paz, la memoria y en derechos humanos en las que han participado docentes, estudiantes, egresados y otros colectivos de las unidades académicas de la UPN y aliados estratégicos</t>
  </si>
  <si>
    <t>Vicerrectoría Gestión Universitaria- Facultad Educación</t>
  </si>
  <si>
    <t>VGU</t>
  </si>
  <si>
    <t>experiencias sistematizadas sobre educación para la paz, la memoria y en derechos humanos</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</si>
  <si>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</si>
  <si>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</si>
  <si>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ejercicios diseñados e implementados</t>
  </si>
  <si>
    <t>Escenarios en los que participa CEPAZ que generan incidencia política en los campos de paz, memoria y derechos humanos</t>
  </si>
  <si>
    <t>Número de escenarios de incidencia política en los que participa CEPAZ.</t>
  </si>
  <si>
    <t>escenarios de política pública en los que CEPAZ hace incidencia en términos educativos y pedagógicos</t>
  </si>
  <si>
    <t>Espacios de formación, mediación, sanación y restauración de derechos, implementados en cada semestre</t>
  </si>
  <si>
    <t>Sumatoria de espacios de formación, mediación, sanación y restauración de derechos, implementados en cada semestre</t>
  </si>
  <si>
    <t>Espacios de formación en restauración de derechos</t>
  </si>
  <si>
    <t>Iniciativas que promueven la cualificación, la formación, la investigación, el reconocimiento y la difusión del saber de los egresados.</t>
  </si>
  <si>
    <t>Sumatoria de iniciativas que promueven la cualificación, la formación, la investigación, el reconocimiento y la difusión del saber de los egresados.</t>
  </si>
  <si>
    <t>Se crea un nuevo indicador.</t>
  </si>
  <si>
    <t>Observatorios de la UPN como escenarios de formación, investigación e innovación, en el marco del lineamiento estratégico desde las directivas de la universidad.</t>
  </si>
  <si>
    <t>Número de actividades de formación, investigación e innovación realizadas desde los Observatorios de la UPN</t>
  </si>
  <si>
    <t>Vicerrectoría Académica/unidades académicas/CEPAZ</t>
  </si>
  <si>
    <t>Vicerrectoría Académica/CEPAZ</t>
  </si>
  <si>
    <t>Actividades de formación, investigación e innovación realizadas desde los Observatorios de la UPN</t>
  </si>
  <si>
    <t>Se crea un nuevo indicador en complemento al indicador 27.</t>
  </si>
  <si>
    <t>Fortalecimiento de los museos de la UPN como escenarios de formación, investigación e innovación, en el marco del lineamiento estratégico desde las directivas de la universidad.</t>
  </si>
  <si>
    <t>Número de Acciones realizadas para la creación y circulación de Colecciones, garantizando la accesibilidad, participación de públicos y colaboración.</t>
  </si>
  <si>
    <t>Vicerrectoría Académica/Facultades/unidades académicas/CIUP</t>
  </si>
  <si>
    <t>Vicerrectoría Académica/Facultades</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</si>
  <si>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</si>
  <si>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</si>
  <si>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Número de actividades de producción y divulgación de los observatorios de educación para la paz, la memoria y derechos humanos.</t>
  </si>
  <si>
    <t>Vicerrectoría Gestión Universitaria- Facultades</t>
  </si>
  <si>
    <t>actividades de producción y divulgación de los observatorios de educación para la paz, la memoria y derechos humanos.</t>
  </si>
  <si>
    <t>Se crea nuevo indicador en reemplazo al indicador 109</t>
  </si>
  <si>
    <t>Porcentaje de funcionarios  vinculados en cargos de provisionalidad de la UPN</t>
  </si>
  <si>
    <t>(Sumatoria de funcionarios 2024 de la UPN / Sumatoria de funcionarios administrativos vinculados en la provisionalidad con la UPN) * 100</t>
  </si>
  <si>
    <t xml:space="preserve">Se crea un nuevo indicador en reemplazo del indicador 11. </t>
  </si>
  <si>
    <t>Actualización de la Política de Comunicaciones de la UPN</t>
  </si>
  <si>
    <t>Política de comunicaciones actualizada</t>
  </si>
  <si>
    <t>Subdirección de recursos educativos/Emisora/grupo interno de comunicaciones.</t>
  </si>
  <si>
    <t>Grupo Interno de comunicaciones</t>
  </si>
  <si>
    <t>Documento de Política</t>
  </si>
  <si>
    <t>Sumatoria</t>
  </si>
  <si>
    <t>Interacción de la producción audiovisual y radiofónica de la UPN</t>
  </si>
  <si>
    <t>(Total de audiencia que interactúa con los contenidos comunicativos producidos por la UPN en el año actual/Total de audiencia que interactúa con los contenidos comunicativos producidos por la UPN en el año anterior)*100</t>
  </si>
  <si>
    <t>%incremento de la audiencia en la producción audiovisual y radiofónica</t>
  </si>
  <si>
    <t>Creación de un sistema de medios que permita la apropiación social del conocimiento</t>
  </si>
  <si>
    <t>Sistema de Medios creado</t>
  </si>
  <si>
    <t xml:space="preserve">Documento de creación del Sistema de Medios </t>
  </si>
  <si>
    <t xml:space="preserve">Número de convenios de cooperación académica y administrativa suscritos a nivel nacional e internacional </t>
  </si>
  <si>
    <t xml:space="preserve">Número de convenios de cooperación académica y administrativa nacional e internacional suscritos anualmente </t>
  </si>
  <si>
    <t>Número de convenios de cooperación académica suscritos</t>
  </si>
  <si>
    <t>Aumento de matrículas en la oferta de formación del Centro de Lenguas.</t>
  </si>
  <si>
    <t>Sumatoria de matrículas de la oferta académica del Centro de Lenguas.</t>
  </si>
  <si>
    <t>Vicerrectoría de Gestión Universitaria/ Centro de Lenguas</t>
  </si>
  <si>
    <t xml:space="preserve">Centro de Lenguas </t>
  </si>
  <si>
    <t>Cantidad de matrículas</t>
  </si>
  <si>
    <t>Se crea un nuevo  indicador</t>
  </si>
  <si>
    <t>Ampliación de población de incidencia del Centro de Lenguas.</t>
  </si>
  <si>
    <t>Sumatoria de alianzas con entidades privadas y/o públicas o SARES en los que participe el CLE.</t>
  </si>
  <si>
    <t>Alianzas con entidades privadas o públicas o SARES en los que participe el CLE.</t>
  </si>
  <si>
    <t>Se Crea un nuevo  indicador</t>
  </si>
  <si>
    <t>Propuesta de adopción de guía de compras publicas sostenibles con el ambiente en la UPN.</t>
  </si>
  <si>
    <t>Guía de compras públicas sostenibles con el ambiente adoptada en la UPN</t>
  </si>
  <si>
    <t>Vicerrectoría Administrativa / Sistema de Gestión Ambiental / Subdirección de Servicios Generales / Grupo de contratación / Áreas ejecutores del PAA</t>
  </si>
  <si>
    <t>Grupo de Contratación</t>
  </si>
  <si>
    <t>Adopción de guía de compras publicas sostenibles con el ambiente en la UPN</t>
  </si>
  <si>
    <t>No aplica</t>
  </si>
  <si>
    <t xml:space="preserve">Se crea un nuevo indicador en reemplazo del indicador 75. </t>
  </si>
  <si>
    <t>Nivel de construcción del plan estratégico de tecnologías de la información.</t>
  </si>
  <si>
    <t>(No de fases de construcción del PETI completadas / No de fases de construcción del PETI programadas) * 100</t>
  </si>
  <si>
    <t>% de construcción del Plan Estratégico de Tecnologías de la Información</t>
  </si>
  <si>
    <t>Se crea nuevo indicador en complemento al indicador 77</t>
  </si>
  <si>
    <t>Nivel de construcción del Plan Maestro de Infraestructura de la UPN (PMI-UPN)</t>
  </si>
  <si>
    <t>(No de fases de construcción del Plan Maestro de Infraestructura de la UPN (PMI-UPN) completadas / No de fases de construcción del Plan Maestro de Infraestructura de la UPN (PMI-UPN) programadas) * 100</t>
  </si>
  <si>
    <t>Se crea nuevo indicador en complemento al indicador 86</t>
  </si>
  <si>
    <t>Incrementar cantidad de puestos de trabajo destinados para actividades administrativas dotados con criterios de SST</t>
  </si>
  <si>
    <t>(Número de puestos de trabajo de personal administrativo adecuados y dotados con criterios de SST / Total de puestos de trabajo de personal administrativo) * 100</t>
  </si>
  <si>
    <t>Se crea nuevo indicador en complemento al indicador 84</t>
  </si>
  <si>
    <t>Estudiantes beneficiados con incentivos económicos por medio de monitorias académicas y de gestión institucional</t>
  </si>
  <si>
    <t>Sumatoria  de estudiantes beneficiados con incentivos económicos por medio de monitorias académicas</t>
  </si>
  <si>
    <t>Número de estudiantes beneficiados por medio de monitorias académicas</t>
  </si>
  <si>
    <t>Se crea nuevo indicador en reemplazo al indicador 93</t>
  </si>
  <si>
    <t xml:space="preserve">Estudiantes beneficiados por el programa de Apoyo a Servicios Estudiantiles-ASE </t>
  </si>
  <si>
    <t>Sumatoria de estudiantes beneficiados por el  programa de Apoyo a Servicios Estudiantiles-ASE</t>
  </si>
  <si>
    <t>Número de monitores beneficiados con Apoyo a Servicios Estudiantiles</t>
  </si>
  <si>
    <t>Se crea nuevo indicador en reemplazo al indicador 94</t>
  </si>
  <si>
    <t>Personas beneficiarias de espacios de formación deportiva abiertos a la comunidad universitaria y a la comunidad en general</t>
  </si>
  <si>
    <t>Sumatoria de beneficiarios de espacios de formación deportiva abiertos a la comunidad universitaria y a la comunidad en general semestralmente</t>
  </si>
  <si>
    <t>Personas beneficiarias de espacios de formación deportiva</t>
  </si>
  <si>
    <t>Se crea nuevo indicador en reemplazo al indicador 95</t>
  </si>
  <si>
    <t>Propuesta de abordaje a las ventas informales al interior de la UPN</t>
  </si>
  <si>
    <t>(Etapas de construcción de propuesta de abordaje a ventas informales completadas / etapas de construcción de propuesta de abordaje a ventas informales programadas) * 100</t>
  </si>
  <si>
    <t>Etapas de construcción de propuesta de abordaje a ventas informales completadas</t>
  </si>
  <si>
    <t>Se crea nuevo indicador en reemplazo al indicador 105</t>
  </si>
  <si>
    <t>Fases completadas del Sistema Institucional de Integridad Académica</t>
  </si>
  <si>
    <t>Número de fases del Sistema Institucional de Integridad Académica completadas</t>
  </si>
  <si>
    <t>Docencia/Investigación</t>
  </si>
  <si>
    <t>Fases completadas</t>
  </si>
  <si>
    <t>Creación de la Política Institucional de Permanencia</t>
  </si>
  <si>
    <t>Documento de creación de la Política Institucional de Permanencia</t>
  </si>
  <si>
    <t>Vicerrectoría Académica/Facultades/Comité de Inclusión/Centros de Atención y Unidades Académicas de Acompañamiento Estudiantil (CADEP-ACACIA, Centro de Estudios y Servicios en Pedagogía Y Familia/Biblioteca Central y otros)/Subdirección de Bienestar Universitario (GOAE)</t>
  </si>
  <si>
    <t>Docencia/Bienestar</t>
  </si>
  <si>
    <t>Documento</t>
  </si>
  <si>
    <t>Creación de la Política de Inclusión</t>
  </si>
  <si>
    <t>Documento de creación de la Política de Inclusión</t>
  </si>
  <si>
    <t>Vicerrectoría Académica/Comité de Inclusión/Subdirección de Bienestar Universitario (GOAE)</t>
  </si>
  <si>
    <t>Docencia/Gestión de Bienestar Universitario</t>
  </si>
  <si>
    <t>Participantes del proyecto de lectura, escritura y oralidad.</t>
  </si>
  <si>
    <t>Número de participantes del proyecto de lectura, escritura y oralidad.</t>
  </si>
  <si>
    <t>Vicerrectoría Académica/Biblioteca central</t>
  </si>
  <si>
    <t>Docencia/Gestión de Información Bibliográfica</t>
  </si>
  <si>
    <t>Personas</t>
  </si>
  <si>
    <t>Centro de Responsabilidad</t>
  </si>
  <si>
    <t>Justificación y/o Descripción del Logro o de las dificultades para lograr la meta 2025</t>
  </si>
  <si>
    <t>Regionalización 
Se elaboró una propuesta para la regionalización de la Licenciatura en Español y Lenguas Extranjeras.
Condicionada a la formalización de convenios que permitan: 
Ampliar la cobertura de cohortes.
Reconocer trayectorias formativas en el territorio nacional, con énfasis en Viotá.</t>
  </si>
  <si>
    <t>Durante lo corrido del año, la UPN ha suscrito 3 Convenios con Escuelas Normales Superiores relacionadas a continuación:
Escuela Normal Superior de Pasca (Cundinamarca)
Escuela Normal Superior de Ibagué
Escuela Normal Superior de Gachetá (Cundinamarca)</t>
  </si>
  <si>
    <t>Porcentaje de programas académicos que evidencian ajustes, mejoras e iniciativas académicas y administrativas orientadas al fortalecimiento de la flexibilidad curricular en el SIIFA.</t>
  </si>
  <si>
    <t xml:space="preserve">1. Cátedra Ambiental: “Maestros Constructores de una Colombia Sustentable y en Paz”
Durante el año 2025 se han desarrollado seis sesiones de la Cátedra Ambiental:
Sesión 1: (Bio)diversidades al límite – 21 de febrero
Sesión 2: Ocio y ambiente: caminos a la sustentabilidad – 28 de marzo
Sesión 3: Nymsuque: energías para la paz – 25 de abril
Sesión 4: Arte acción natural – 16 de mayo
Sesión 5: (Bio)diversidades al límite – 22 de agosto
Sesión 6: Ocio y ambiente: caminos a la sustentabilidad – 19 de septiembre
</t>
  </si>
  <si>
    <t>Actualmente se está elaborando el borrador del documento que contiene las modificaciones al Estatuto del Profesor Universitario, trabajo liderado por la mesa de trabajo del Acuerdo 038.
Como parte del proceso, se realizó la modificación de la resolución de la Comisión correspondiente y se integró la documentación aportada por el profesor Alexander Pareja Giraldo, basada en lo trabajado y presentado en el marco del proyecto rectoral “PDI Reforma Normativa UPN: Proyecto de Nuevo Estatuto Docente”, correspondiente al semestre 2022-2.</t>
  </si>
  <si>
    <t>Durante el  2025 se avanzó significativamente en la construcción del capítulo de docencia del nuevo estatuto del profesor universitario. El borrador se encuentra prácticamente completo, a excepción de las definiciones relacionadas con el trabajo en modalidades virtuales. Se han logrado consensos en torno a conceptos clave y criterios de asignación horaria.</t>
  </si>
  <si>
    <t>DBI – Proyecto FCTBI12024132
Actividades educativas para fortalecer acciones del museo en preparación de la exposición temporal “Cuadernos de viaje de la Hicotea”</t>
  </si>
  <si>
    <t>Las prácticas pedagógicas continúan desarrollándose en el marco del proyecto Casa Ana Frank en ambos programas.
Avance: 100%.
LECO IV
El proyecto Casa Ana Frank no tuvo continuidad en este programa, ya que los estudiantes no se articularon.</t>
  </si>
  <si>
    <t>Este reporte está alineado con las solicitudes de afiliación de estudiantes a la ARL, realizadas en el marco de la práctica pedagógica correspondiente al primer semestre de 2025. La información presentada corresponde al consolidado disponible hasta el 30 de septiembre de 2025. La actualización de este dato se realizará al finalizar el segundo periodo académico.</t>
  </si>
  <si>
    <t>Se ha avanzado en la virtualización de diversos espacios académicos pertenecientes a varias facultades, entre ellas Ciencia y Tecnología, Educación, Educación Física y Bellas Artes. Hasta la fecha, se ha implementado este proceso en el 20,5% de los 34 programas de pregrado y posgrado de la Universidad.</t>
  </si>
  <si>
    <t>Sistema de Laboratorios – FEF
Solicitud de recursos: Se remitió a la Oficina de Desarrollo y Planeación la ficha para incluir el sistema de laboratorios en la solicitud de apoyo tecnológico vía ATENEA.
Gestión de personal: Creación de una plaza de supernumerario para atención constante del laboratorio de fisiología y según requerimientos de programas y maestría.</t>
  </si>
  <si>
    <t>En el periodo analizado el GAA ha recibido un total de 23 planes de mejoramiento, se tiene presupuestado recibir un total de 30 planes de mejoramiento.</t>
  </si>
  <si>
    <t>En el marco del proceso de flexibilización curricular de los programas académicos en diferentes regiones, el GAA realizó el cargue de un total de siete programas académicos en la plataforma SACES-MEN, los cuales serán ofertados en el municipio de Fusagasugá. Asimismo, se presentaron ante el Consejo Académico cuatro maestrías en modalidad virtual. Adicionalmente, se emitieron conceptos técnicos para la oferta regular de tres programas académicos.</t>
  </si>
  <si>
    <t>Se esta validando la información y realizando los documentos borrador para presentar una propuesta a la vicerrectoría Académica.</t>
  </si>
  <si>
    <t>Ajuste Curricular
El documento de ficha inicial fue presentado y aprobado por el Consejo de Facultad en sesión CF 050 (21-10-25).
Se realizará un ajuste final para enviarlo al GITAC, con el fin de que inicie su trámite en las dependencias correspondientes durante el periodo 2026-1.</t>
  </si>
  <si>
    <t>Durante la vigencia 110 estudiantes de la UPN llevaron a cabo actividades de movilidad e intercambio</t>
  </si>
  <si>
    <t>A través de la ORI se apoyó la gestión para la movilidad de 84 profesores visitantes internacionales en actividades y eventos de la UPN.
De estas movilidades, se adelantaron los trámites correspondientes a la estadía y/o pasajes aéreos de 56 profesores visitantes internacionales, con recursos del proyecto de movilidad docente y estudiantil, 16 profesores</t>
  </si>
  <si>
    <t>Durante el año 2025, 95 estudiantes externos realizaron actividades académicas de movilidad e intercambio.</t>
  </si>
  <si>
    <t>A través de la ORI se gestionó la movilidad de un total de 36 estudiantes de la UPN que participaron con ponencia en evento internacional, de los cuales 35 estudiantes fueron apoyados con recursos del proyecto de movilidad docente y estudiantil y 1 estudiante fue apoyado con recursos de proyecto de investigación. 
Así mismo se concretó la movilidad de 12 estudiantes de la UPN quienes participaron en una movilidad académica internacional de corta estancia en el IFRN, en el marco de la convocatoria de subvenciones 2025 del ICETEX.</t>
  </si>
  <si>
    <t>Se ha concretado un (1) proyecto de investigación en este periodo sumado a los 15 que se han venido acompañando denominado Fase III. Fundamentación de una psicología fenomenológica de la individuación. El problema del método, realizado de manera conjunta con la UDEA.</t>
  </si>
  <si>
    <t>Los escenarios de los proyectos externos identificados en la ventana de observación son los siguientes: CTeI (1 proyecto), Educación (8 proyectos), Educación física (1 proyecto), Derechos fundamentales (1 proyecto), Derechos de los niños (1 proyecto), Educación STEAM (3 proyectos), Política institucional (1 proyecto)     
Se evidencian 50 escenarios de incidencia derivados de los proyectos de investigación internos en la vigencia 2025</t>
  </si>
  <si>
    <t>Primer trimestre: En cuanto a estudiantes que realizan monitorias de investigación, en el 2025-1 se han vinculado 166 estudiantes a diversos proyectos de investigación, revistas de investigación y académicas, museos, observatorios y otros espacios de investigación.
Segundo Trimestre: se han gestionado apoyo para la participación como ponentes de treinta y cinco (35) estudiantes semilleristas en el “Encuentro Regional de semilleros de investigación” así como la participación de dos (2) semilleristas ponentes en el VI SIMPOSIO INTERNACIONAL  DE EDUCACIÓN AMBIENTAL: “PROPUESTAS EDUCATIVAS PARA LA CONSERVACIÓN DE LA BIODIVERSIDAD EN AMÉRICA LATINA Y EL CARIBE;(1) semillerista como ponente en el “XIII Encuentro – Asamblea RUFROC: “Recreación, Cuerpo y Bienestar: Enfoques interdisciplinares para la Transformación Social en Colombia”. (6) semilleristas ponentes en el ""Congreso Nacional de Investigación e Investigación-Creación en Artes y Cultura", organizado por la Universidad de Caldas y una (1) semillerista ponente para participar en el II Encuentro Internacional, IX Nacional de Investigadores en Educación, Ciencias de la Actividad Física y Salud y XII Regional", organizado por la Universidad de Pamplona.”
Tercer trimestre: En las monitorias de investigación 2025-2 se vinculan 173 estudiantes a diversos proyectos de investigación, revistas de investigación y académicas, museos, observatorios y otros espacios de investigación. En el marco de semilleros de investigación se ha gestionado apoyo para la participación como ponentes de ExpoCiencia de Investigación Educativa 2025-Honduras para ocho (8) estudiantes, Fundación Universitaria Bellas Artes -VII Encuentro de Investigación Formativa Bellas Artes trece (13) estudiantes, I Congreso internacional de investigación en Educación artística organizado por el Departamento de Artes de la Universidad de Córdoba dos (2) estudiantes, Relacionamiento interinstitucional y compartir de experiencias pedagógicas entre Semilleros de investigación de la Universidad Pedagógica Nacional (Bogotá) y la Universidad Indígena Intercultural UAIIN (Popayán-Cauca) dos (2) estudiantes.                                                                                                                                               Cuarto trimestre: Se han gestionado apoyo para la participación como ponentes de nueve (9) estudiantes semilleristas para participar como ponentes en Expo Ciencia de Investigación Educativa 2025 en Honduras; trece (13) estudiantes  semilleristas como ponentes en Medellín en el "VII Encuentro de Investigación Formativa Bellas Artes: Arte y ciencia para conectar"; Dos (2) estudiantes semilleristas participan como ponentes en el I Congreso internacional de investigación en Educación artística, dos (2) estudiantes semilleristas participan como ponentes en Relacionamiento interinstitucional y compartir de experiencias pedagógicas CRISSAC UAIIN-CRIC, Nueve (9) estudiantes semilleristas participan como ponentes en 5to. Congreso Nacional y 2do. Internacional de Semilleros de Investigación y Emprendimiento CONASIE 2025. Veinticuatro (24) estudiantes semilleristas participan como  ponentes en el “XXVIII Encuentro Nacional y XXII Encuentro Internacional de Semilleros de Investigación; cinco (5) estudiantes semilleristas participan como ponentes en VIII Congreso Internacional de Investigación y Pedagogía: "Cuidado, enseñanza y formación; dos (2) estudiantes participan como ponentes en el V Congreso Internacional de Entrenamiento Deportivo; dieciséis (16) estudiantes participaron como ponentes en Congreso internacional de investigación en Educación artística en UNILLANOS; Un (1) estudiantes semillerista participa como ponente en el Encuentro de Semilleros de Investigación en Ciencias de la Salud – ENSI 2025 FUCS; Un (1) estudiante semillerista participa como ponente en el X Encuentro Internacional en Ciencias de la Actividad Física y del Deporte, Dos (2) estudiantes participaron como ponentes en I Congreso Internacional de Recreación “Valle Paraíso de Todos”, Universidad Santiago de Cali. Con un total de 131 estudiantes en procesos de socialización a nivel nacional e internacional.</t>
  </si>
  <si>
    <t>Desde la Subdirección de Asesorías se elaboró la propuesta y queda pendiente de la socialización a la Vicerrectoría de Gestión Universitaria</t>
  </si>
  <si>
    <t>Los cinco procesos de formación se implementaron y se realizaron los reportes ante la Subdirección de Asesorías y Extensión.</t>
  </si>
  <si>
    <t>La Subdirección de Personal brinda el siguiente reporte sobre vinculación de egresados-as a la UPN durante el 2025: Administrativos 57, catedráticos 222, docentes universitarios 123, ocasionales 358, Profesores IPN 73, Supernumerarios 74, trabajadores oficiales 5. Para un total de 912 egresados y egresadas vinculados durante el 2025.</t>
  </si>
  <si>
    <t>En el marco del Encuentro General de Egresados llevado a cabo el 29 de Noviembre en la Sede de calle 72, se entregaron 16 distinciones a egresados y egresadas.</t>
  </si>
  <si>
    <t>1. Se logró reactivar el diálogo con el Servicio Público de Empleo, obteniendo orientaciones actualizadas y rutas claras para avanzar en la formalización.
2. Se definieron lineamientos y próximos pasos estratégicos que permiten orientar la actualización documental y la planificación técnica necesaria para la consolidación de la Bolsa Pública de Empleo UPN en 2025.</t>
  </si>
  <si>
    <t xml:space="preserve">1. Se fortaleció el vínculo institucional con la comunidad egresada mediante la realización de encuentros específicos por programa 
Química (18 de octubre)
Biología (31 de octubre)
Lenguas (24 de octubre)
Matemáticas (25 de octubre)
Electrónica (22 de noviembre) </t>
  </si>
  <si>
    <t>Eventos y Articulación Académica
Formalización y proyección presupuestal: Se presentaron los eventos en el listado anual solicitado por la ORI.</t>
  </si>
  <si>
    <t xml:space="preserve">Se publicaron 22 obras con ISBN; Se publicaron 36 obras en versión en prensa; </t>
  </si>
  <si>
    <t>1.        Experiencias de formación sobre el informe final de la Comisión de la Verdad, en colaboración con el CEPAZ, realizado el 31 de marzo en la Librería de la Universidad. 
2.        Feria Internacional del Libro de Bogotá del 2025 del 25 de abril hasta el 11 de mayo.
3.        Participación en Calentando la palabra, de la Pedagógica Radio el 5 de mayo
4.        Taller de identificación de prácticas cuestionables y espurias en revistas científicas – 28 de abril en el gran salón F
5.        Laboratorio experimental co-creación de productos de divulgación científica – 28 de abril en el gran salón F
6.        Presentación del libro “Del acontecimiento social al acontecimiento poético. Tránsitos y relatos del conflicto armado colombiano” – 28 de abril en el estand UPN
7.        Laboratorio Semana de la Divulgación Científica: Iniciativas de divulgación científica colombiana – 29 de abril en el gran salón F
8.        Laboratorio Semana de la Divulgación Científica: Semana de la divulgación científica y ASC 2025 – Divulgaciencia 2025 científicas – 29 de abril en el gran salón F
9.        Presentación del libro: “De hombre memorable a sujeto calculable: aproximación a una historia del examen escolar en Colombia (1870-1930)” – 29 de abril en el estand UPN
10.        Panel Narrativas sonoras para la paz - 30 de abril en el gran salón A
11.        Presentación del libro: “Ella (artículo femenino)” – 30 de abril en el estand UPN
12.        Presentación del libro: Evaluación y educación. Miradas críticas – 30 de abril en el estand UPN
13.        Conversatorio: “Autoras en educación. A propósito del libro María Montessori: mujeres en la educación y la pedagogía” – 1 de mayo en el estand UPN
14.        Acto inauguración: “70 años Universidad Pedagógica Nacional” – 2 de mayo en la Carpa Cultural Las Palabras del Cuerpo
15.        Presentación del libro: “El ocaso de la educación” – 2 de mayo en el estand UPN
16.        Presentación del libro: “Corposíntesis. Una apuesta pedagógica por el cuerpo como territorio de reexistencia” – 2 de mayo en el estand UPN
17.        Presentación del libro: “Paulo Freire, sus obras, las educaciones y las pedagogías  emancipadoras en el siglo XXI” – 2 de mayo en la Sala Madre Josefa del Castillo
18.        Presentación del libro: “María Montessori: mujeres en la educación y la pedagogía” - 2 de mayo en la Sala Madre Josefa del Castillo
19.        Presentación del libro: “Diversidad e inclusión en educación” - 2 de mayo en la Sala Madre Josefa del Castillo
20.        Presentación del libro: “Mi segunda piel. Memoria visual de los/las hinchas de fútbol capitalino” - 3 de mayo en el estand UPN
21.        Presentación del libro: “La historia de la historia: 200 años de narraciones, investigaciones y enseñanza” – 5 de mayo en el estand UPN
22.        Presentación del libro: “Estilos educativos parentales y discapacidad. Influencias en la construcción de un proyecto de vida autónomo” – 5 de mayo en el estand UPN
23.        Presentación del libro: “ Metodologías y prácticas para la historia intelectual” Una coedición con la UdeA y la UniNorte – 5 de mayo en la Sala Jorge Isaacs
24.        Presentación del libro: “El Objeto como reliquia. La obra artística de Erika Diettes” – 6 de mayo en el estand UPN
25.        Presentación del libro: “Literatura y memoria colectiva de la guerra: del cronotopo histórico al cronotopo literario” – 6 de mayo en el estand UPN
26.        Presentación del libro: “Lo fugitivo permanece y dura: los materiales de trabajo de la revista Mito (1955-1962)” – 6 de mayo en el estand UPN
27.        Evento: “Horizontes del Cuidado: Un desafío pedagógico” – 7 de mayo en el estand UPN
28.        Presentación del libro: “Cartografías conceptuales del páramo andino. Hacia un filosofar desde la alta montaña tropical” – 7 de mayo en el estand UPN
29.        Presentación del libro: “El cerrado espesor de las tinieblas” – 7 de mayo en el estand UPN
30.        Lanzamiento de libro: “Apuntes para la historia de los sociolugares” – 7 de mayo en el estand UPN
31.        Lanzamiento de libro: “Qué geografía aprender. Qué geografía enseñar” – 7 de mayo en la Sala Jorge Isaacs
32.        Lanzamiento de libro: “Recursos educativos para la enseñanza de la nanotecnología en la educación primaria, secundaria y media” – 8 de mayo en el gran salón F
33.        Lanzamiento de libro: “Aportes para la formación científico ambiental. Análisis desde la ambientalización curricular” – 8 de mayo en el gran salón F
34.        Lanzamiento de libro: “Redireccionamientos al laboratorio de química: una aventura investigativa y docente hacia la universidad del futuro” – 8 de mayo en el gran salón F
35.        Presentación del libro: “Experiencias otras de aproximación a los saberes y construcción de sentidos” – 8 de mayo en el estand UPN
36.        Presentación del libro: “Aprender sobre argumento: ideas para profesores de matemáticas” - 8 de mayo en el estand UPN
37.        Radio Concierto: “Orquesta Sabor Caribe” – 9 de mayo en la Carpa cultural Las palabras del cuerpo
38.        Presentación del libro: “Pasados contrahegemónicos y las voces de las infancias indígenas” – 9 de mayo en el estand UPN
39.        Presentación del libro: “La escuela del tiple en Colombia” – 9 de mayo en el estand UPN
40.        Presentación del libro: “Estéticas de la re-existencia: La fuerza que mueve las cosas” – 10 de mayo en el estand librería unilibros 
41.        Pre-lanzamiento del libro: “Luchas con raíces en la tierra” – 10 de mayo en el estand ASEUC 338
42.        Lanzamiento nueva edición: “Cristianismo y Revolución. Camilo Torres Restrepo” y “La subversión en Colombia. Orlando Fals Borda” – 10 de mayo en el stand UPN
43.        II Feria del Libro de Ciencias Sociales Latinoamericana y Caribeña - CLACSO del 8 al 12 de junio.
44.        Feria de proveedores 2025 en la  Universidad de la Salle 12 de agosto del 2025.
45.        Feria Internacional de Boyacá (FILBOY) del 27 al 31 de agosto del 2025
46.        Feria del Libro de Manizales del 2025. del 01 al 7 de septiembre del 2025.
47.        19.ª Fiesta del Libro y la Cultura de Medellín 2025, del 12 al 21 de septiembre del 2025
48.         VII Congreso De Historia Intelectual De América Latina en la Universidad Nacional de Colombia el 24 y 26 de septiembre el 2025
49.        Participación en Calentando la palabra, de la Pedagógica Radio el 5 de agosto
50.        Cinco ferias del Libro con ASEUC: ARBO, FILUNI,  Feria del Libro de Manizales, LIBERA, Fiesta del libro y la cultura de Medellín. 
51.        Nómada Fest en la Universidad los días, 31 de julio, 5 de agosto, 11 de agosto, 19 de agosto en las sedes calle 72, Parque Nacional, Nogal y UPK. 
52.        Lanzamiento libro Trayectorias y alcances de las movilizaciones sociales por la educación en Colombia, 202 - 2018, realizado en la Librería de la UPN el 15 de agosto.
53.        Lanzamiento revista Corporeizando realizada en la sede Valmaría el 3 de octubre
54.        Presentación libro Paulo Freire en versión portugués 1 de septiembre sede Centro de Lenguas.
55.        Feria del libro de Santa Marta Filsmar 
56.        Feria del libro de Cali FILCali 
57.        Feria del libro de la Universidad Sur Colombiana 
58.        Feria Pedagógica del Libro 
59.        Vitrinas itinerantes, UPN 26 de noviembre</t>
  </si>
  <si>
    <t>1. Se publicaron 22 obras con ISBN.
2. Se publicaron 18 revistas científicas. 
3. Se publicaron 12 revistas estudiantiles.
4. Se publicaron 10 documentos institucionales.</t>
  </si>
  <si>
    <t>*69 publicaciones dirigidas a las diferentes audiencias de la UPN</t>
  </si>
  <si>
    <t>En la vigencia 2025 se ha realizado la producción de 4 videos sobre egresadas y egresados, además de contenidos académicos de docentes, con el fin de promover la difusión y apropiación del conocimiento.</t>
  </si>
  <si>
    <t>Durante el periodo evaluado, la producción audiovisual pasó de 610 contenidos en el año anterior a 880 contenidos en el año actual, de acuerdo con la siguiente fórmula, la cual varía en función del total de contenidos producidos en cada vigencia.</t>
  </si>
  <si>
    <t>Atendiendo al indicador relacionado con el presupuesto sensible a los enfoques de género, diversidad poblacional y discapacidad, y con el cierre de la vigencia 2024, se identifica a la Subdirección de Bienestar como la dependencia encargada de promover espacios, escenarios o eventos que favorezcan el encuentro y la expresión de los diferentes sentires de la comunidad universitaria, así como la construcción de una cultura y un ambiente de bienestar y buen vivir. A esta subdirección se le asignó un valor de $11.309.908.756,226, el cual se divide posteriormente entre el total del presupuesto de funcionamiento, que asciende a $205.790.846.565.</t>
  </si>
  <si>
    <t>En cumplimiento al plan de trabajo de la OCI para 2025 e informes de ley, se solicitó la información a todas y cada una de las dependencias responsables en la UPN de reportar el FURAG PARA LA VIGENCIA 2024, se consolido la información y se reportó al Departamento Administrativo de la Función Pública con fecha 22 de abril de 2025 acorde con el cronograma otorgado en la Circular Externa 100-003 del 4 de febrero de 2025.</t>
  </si>
  <si>
    <t>Este seguimiento se  caracterizó por un enfoque colaborativo y estructurado, a la fecha la participación activa del equipo de la Subdirección de Personal a través de mesas de trabajo ha realizado la evaluación de cada uno de los  criterios de calificación del autodiagnóstico dimensión 1 de Talento Humano - MIPG, por cada uno de los componentes y categorías , la claridad en la   asignación de responsables y la previsión de recursos humanos por parte de la Subdirección ha permitido realizar un plan de trabajo con fechas y seguimientos establecidos para el cumplimiento e implementación de la Dimensión 1 de Talento Humano,  la herramienta de autodiagnóstico de Talento Humano es el soporte donde se evidencia a la fecha el estado de avance y cumplimiento de estos criterios.</t>
  </si>
  <si>
    <t>Se revisó y se actualizo información de los indicadores en Isolucion. Esta acción fue reformulada.</t>
  </si>
  <si>
    <t>La efectividad del PAA (Inversión y Contratistas) correspondiente a la ODP es del 62,3%. Esta cifra se calcula sumando los totales de los dos planes: el total programado en el Plan Anual de Adquisiciones para inversión, que asciende a $29,157,592,910, y el total programado para contratistas, que es de $7,113,556,535. Esto da un total de $23,543,358,255, que se divide entre el total de compromisos, que suma $22,616,631,803. De este total, los compromisos para inversión son de $16,377,276,936 y para contratistas de $6,239,354,866.</t>
  </si>
  <si>
    <t>Para la vigencia 2025, fueron beneficiados un total de 214 funcionarios de un total de 692 pertenecientes a las modalidades de vinculación; administrativos, supernumerarios y trabajadores oficiales.</t>
  </si>
  <si>
    <t>A cierre de 2025 la estrategia se mantiene con dos fases ejecutadas y la tercera fase correspondiente a la Construcción del PETI, se encuentra en trámite de aprobación.</t>
  </si>
  <si>
    <t>No se presentan avances en esta actividad</t>
  </si>
  <si>
    <t>Publicación portal: https://comunicaciones.upn.edu.co/tableros-institucionales/</t>
  </si>
  <si>
    <t>Total de 5.849 usuarios distribuidos así:
Estudiantes: 5.039
Docentes: 582
Administrativos: 228</t>
  </si>
  <si>
    <t>EL 88% corresponde a las actividades que se han completado en un 100% (11) sobre el total de actividades programadas en el proyecto de inversión 43201  (22), es de precisar que el avance del proyecto es 88% debido a que hay actividades que si bien no están al 100% presentan gran avance en su ejecución</t>
  </si>
  <si>
    <t>Del total de 1496 estudiantes matriculados en el IPN, al cierre del mes de septiembre se han asignado 25 becas alimentarias a estudiantes de la Sección de Educación Inicial y del IPN. (soportes correos de asignación de beca alimentaria),                                                                                                                                                                   
Por otra parte 15 estudiantes recibieron el apoyo socioeconómico para participar en la movilidad nacional a Ibagué (Resolución N°121 del 19 de marzo de 2025)
Adicionalmente un total de 24 estudiantes integrantes de los equipos de Voleibol Femenino y Masculino recibieron el apoyo socioeconómico para participar en la movilidad internacional a Republica Dominicana (Resolución No 0454 del 05 de junio de 2025).
Por otra parte, un total de 7 estudiantes del IPN, recibieron el apoyo socioeconómico para participar en la movilidad internacional a Zacatecas México (RESOLUCION No 531 DEL 30 DE SEPTIEMBRE DE 2025 -  PAGO APOYO SOCIOECONÓMICO ESTUDIANTES MOVILIDAD ZACATECAS)
Para el cierre de la vigencia 2025, se otorgó como ultimo apoyo socioeconómico a dos estudiantes del IPN para participar en la movilidad a argentina (RESOLUCIÓN No 572 DEL 27 DE OCTUBRE DE 2025 - PAGO APOYO SOCIOECONÓMICO ESTUDIANTES IPN - ARGENTINA)</t>
  </si>
  <si>
    <t>Durante 2025 se beneficiaron 6711 estudiantes con el servicio de alimentación subsidiada, 6642 estudiantes de pregrado de los cuales 391 accedieron al servicio alimentario en las instalación de la UPK y  69 estudiantes de posgrados, de un total de 9492 estudiantes activos con un porcentaje de 71%</t>
  </si>
  <si>
    <t>Total general de participantes durante 2025: 398
Cultura
La Agrupación Caoba Pacífica Music contó con los recursos necesarios para su participación en el Festival Petronio Álvarez</t>
  </si>
  <si>
    <t>se logró una Cobertura de beneficiarios de los talleres de cultura, deporte y recreación ofertados a la comunidad universitaria 1818 participantes, sobre un total de miembros de la comunidad universitaria de 11.981</t>
  </si>
  <si>
    <t>Columna1</t>
  </si>
  <si>
    <t>Se logró una Cobertura de beneficiarios de los talleres de cultura, deporte y recreación ofertados a la comunidad universitaria 1818 participantes, sobre un total de miembros de la comunidad universitaria de 11.981.
Segundo Trimestre:
Cultura: En el segundo trimestre 2025-1 dentro del programa de cultural participaron en promedio 391 personas.</t>
  </si>
  <si>
    <t xml:space="preserve">Primer trimestre: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estos espacios participaron 159 estudiantes.
Segundo trimestre:
Desde el programa de salud se realizan diferentes campañas en busca de la promoción y prevención de enfermedades y una mayor atención en el cuidado de la salud. Para este trimestre la cantidad de atenciones entre los diferentes servicios de Enfermería, Fisioterapia, Higiene Oral, Medicina, Odontología y campañas de promoción y prevención fue de 4073, generando  una  cobertura  total del 34%
Tercer Trimestre:
Salud: Para el tercer trimestre del año 2025 desde el Programa de Salud se beneficiaron 7487 los integrantes de la comunidad universitaria desde los diferentes servicios de atención
</t>
  </si>
  <si>
    <t>Línea de atención: Durante el cuarto trimestre del año 2025, se abrieron 5 casos por Violencias Basadas en Género activos al interior del CACS. para un total 24 casos durante el 2025, del total de los casos 2025, 7 se encuentran abiertos, cerrados 8, 1 en apertura a espera de la firma de los documentos, 3 remitido para juzgamiento y sanción a la audiencia de Justicia de Género (estos datos cuentan con reserva y confidencialidad)</t>
  </si>
  <si>
    <t>Se logró avanzar en el proceso de caracterización con una muestra de 160 estudiantes.</t>
  </si>
  <si>
    <t>Se beneficiaron un total de 52 estudiantes de población diferencial y discapacidad. Cabe resaltar, que las cifras aquí reportadas corresponden a lo manifestado por los y las estudiantes en el inicio de sus atenciones regulares</t>
  </si>
  <si>
    <t xml:space="preserve">Se beneficiaron un total de 169 personas de la comunidad universitaria en actividades como talleres o jornadas, las cuales se realizaron en espacios abiertos y plazas de la universidad para propiciar la participación. </t>
  </si>
  <si>
    <t>Se llevó a cabo la realización del Curso de Formación Política. De sujetos sociales y políticos. Evento organizado por la UPN y la Corporación viva la Ciudadanía.</t>
  </si>
  <si>
    <t>Cátedra de Vida Universitaria
Apuesta por la formación ética de futuros docentes, abordando problemas sociales contemporáneos para generar transformaciones culturales.</t>
  </si>
  <si>
    <t>Se ha realizado la formulación de las siguiente propuestas:
1. Continuidad en la implementación de la estrategia de los Sistemas de Educación Media y Superior - SIMES en los territorios del país y su articulación con los actores del sector educativo.
Actualmente se encuentra en fase concertación con el Ministerio de Educación Nacional.
2. “Diplomado Transversalización de la Cátedra de Estudios Afrocolombianos en el currículo escolar con énfasis en comunidades palenqueras” que se encuentra en ejecución.</t>
  </si>
  <si>
    <t>Se implementaron las sesiones que se tenían proyectadas en las rutas pedagógicas de las dos cátedras: i) vida universitaria; ii) colectivo 82</t>
  </si>
  <si>
    <t xml:space="preserve">Primero periodo
Se diseñó el protocolo de vulneraciones a los DH en la UPN y se está validando con algunos sectores de la comunidad universitaria.
Segundo periodo 
Se construyó la primera versión del documento de política de derechos humanos de la UPN. 
Tercer periodo
Se organizó y desarrollo el ""Seminario Internacional e Itinerante - memorias, mujeres y territorios"", con la Universidad del Tolima y la Universidad de la Amazonia. Además, se diseñó el programa de formación en DDHH para establecimientos de reclusión y se tuvieron reuniones con la Consejería de Paz para el monitoreo sobre el PLANEDH. 
Cuarto periodo
Se implementó el IX Encuentro de la Mesa de Gobernabilidad y Paz, la Semana por la paz y los encuentros académicos sobre prácticas de resistencia, como también el diseño de la escuela diplomado para la niñez y la juventud defensora de los DDHH. </t>
  </si>
  <si>
    <t xml:space="preserve">Durante el primer trimestre del año 2025, se han generado 3 espacios
Durante el segundo trimestre del 2025, se implementaron diversas acciones en el marco del protocolo de resolución de conflictos de convivencia, enfocadas en la mediación, sanación y restauración de derechos.
Durante el tercer trimestre, en relación con el código 112, que corresponde a la sumatoria de espacios de formación en mediación, sanación y restauración de derechos desde el Programa de Convivencia.
Durante el cuarto trimestre, ese presentan en total 58 espacios.
</t>
  </si>
  <si>
    <t xml:space="preserve">1. Se fortalecieron las capacidades de empleabilidad digital de la comunidad egresada mediante el taller realizado en alianza con el SENA.
2. Se amplió la visibilización de proyectos culturales y académicos de egresados a través de su participación activa en la V Feria Pedagógica del Libro y en la producción del videocast con La Pedagógica Radio.
3. Se consolidó la presencia de egresados en escenarios institucionales de investigación y creación, representada en las siete postulaciones a la VII Semana de la Investigación Expandida.
4. Se avanzó en la estructuración de la evaluación de impacto de egresados-as mediante la continuidad del trabajo de la Mesa Técnica, logrando consensos  en los tres grupos de trabajo, además de insumos clave la continuidad del proceso. </t>
  </si>
  <si>
    <t>Proyecto de Facultad: Artes por el Ambiente (FBA-MEV-3030)
Integración docente: Participación de la profesora María Fernanda Sarmiento desde 2025-2.
Espacios lectivos.</t>
  </si>
  <si>
    <t>A) Se realizó la producción, ejecución, montaje e inauguración de las exposiciones Mundos posibles (con el Museo Pedagógico Colombiano -MPC) [Inauguración 15 de octubre de 2025- Cierre 15 de diciembre 2025] y Cuadernos de viaje de la Hicotea (con el Museo de Historia Natural -MHN) [Inauguración 31 de octubre de 2025- Cierre 15 de diciembre 2025] B) Se ejecutaron las actividades programadas para la Invitación cultural de Noche de Museos abierta por la Secretaría de Cultura de Bogotá (SCRD) [Inicio del proyecto 6 de junio de 2025- Cierre 7 de noviembre 2025]. C) Se culminó el diligenciamiento de las matrices de diagnóstico de los seis observatorios de la UPN y se avanzó en la articulación con la Oficina de Comunicaciones para el registro y sistematización de actividades estratégicas. D) Se finalizó la propuesta de reforma orgánica para la creación del Centro de Museos, Observatorios y Gestión Cultural (MOG) dentro de la estructura institucional de la UPN. E) Se acompañó el proceso de reconocimiento oficial del Museo de Historia Natural ante el Ministerio de las Culturas y el Museo Nacional el cual se encuentra en etapa de respuesta final (15 de diciembre de 2025). F) Se desarrollaron acciones de apropiación social del conocimiento, incluyendo mediaciones, laboratorios y encuentros con instituciones como la Unidad para las Víctimas (Noviembre 5 de 2025) y Maloka, con una afluencia superior a 2.000 visitantes entre las exposiciones del trimestre. G) Se llevaron a cabo actividades de memoria social, entre ellas conversatorios sobre arte, resistencia y transformación social, así como la articulación con CEPAZ, el Centro Nacional de Memoria Histórica y los observatorios de DD. HH. H) Se presentó al Archivo General de la Nación el proyecto Universidades en Conflicto y se organizó junto con la JEP, IDARTES y el AGN el encuentro "Soñar, volver a crear: el legado cultural de la Comisión de la Verdad" (3 y 4 de diciembre). I) Se avanzó en la implementación del Convenio 31 de 2025 con Wikimedia Colombia y en el diseño del micrositio web del MOG con la Oficina de Comunicaciones, fortaleciendo la gestión del conocimiento en entornos digitales. J) Se formuló el proyecto para apoyar la implementación de la Ley 1381 y el Plan Nacional de Lenguas Nativas; se apoyó la colección editorial Orlando Fals Borda (Evento de lanzamiento 12 de Noviembre de 2025); y se participó en el Primer Encuentro Latinoamericano de Ciencia Propia y Saber Popular en Mompox (23 de Octubre de 2025), así como en el diseño del corredor cultural para la sede principal de la UPN.</t>
  </si>
  <si>
    <t>Primer periodo
Se construyeron los documentos maestros de los observatorios: 1) violencia urbana y paramilitarismo; 2) prácticas educativas en memoria, paz y derechos humanos. 	
Segundo periodo
Se diseñó para el observatorio de prácticas educativas en memoria, paz y derechos humanos un documento que describe las categorías de análisis para las actividades de producción.
Tercer periodo 
Se coordinó una alianza estratégica en el marco del convenio marco entre FECODE y la Universidad, para diseñar e implementar las estrategias del observatorio de prácticas educativas y pedagógicas en memoria, paz y derechos humanos.
Cuarto periodo
Se implementaron las acciones públicas de los observatorios: i) Gran Encuesta Nacional de Prácticas educativas y pedagógicas en memoria, paz y derechos humanos; ii) publicación de los avances del observatorio de violencia urbana y paramilitarismo a través del medio ""A tres Voces por la Paz"".</t>
  </si>
  <si>
    <t xml:space="preserve">Se llevó a cabo el nombramiento de 5 personas a la planta, en nombramiento provisional para el II Trimestre de 2025, lo cual equivale a un total de la vigencia anual, que asciende a 10 nombramientos en provisionalidad.
Para el III Trimestre de 2025, se llevaron a cabo 7 nombramientos provisionales y prórrogas de provisionalidad, lo cual equivale a un total de la vigencia anual, que asciende a 17 personas.
Para el IV Trimestre de 2025, se llevaron a cabo 5 nombramientos provisionales y prórrogas de provisionalidad, lo cual equivale a un total de la vigencia anual, de 22 personas.
</t>
  </si>
  <si>
    <t>Durante el año se completó el 100% de la actualización de la Política de Comunicaciones de la UPN.</t>
  </si>
  <si>
    <t>Durante el periodo evaluado, la audiencia que interactuó con la producción audiovisual y radiofónica de la Universidad Pedagógica Nacional pasó de 720.174 interacciones en el año anterior a 815.342 en el año actual.</t>
  </si>
  <si>
    <t>Se registra un avance del 100 % en la construcción del documento de creación del Sistema de Comunicaciones de la Universidad Pedagógica Nacional (UPN).</t>
  </si>
  <si>
    <t>La UPN suscribió 41 Convenios de cooperación académica nacionales e internacionales, marco y específicos.</t>
  </si>
  <si>
    <t>Con corte al 30 de diciembre, el Centro de Lenguas registró un total de 9.518 estudiantes matriculados. De esta cifra, 8.524 corresponden a estudiantes matriculados en las diferentes modalidades y programas ofertados, 160 participaron en el Seminario de Formación en Lenguas Extranjeras y, en el marco del Convenio 429-2025 suscrito con la Gobernación de Cundinamarca, se atendieron 763 estudiantes y 71 docentes en cursos especiales en el idioma inglés.</t>
  </si>
  <si>
    <t>Con corte al 30 de noviembre, el Centro de Lenguas cuenta con diez alianzas suscritas: tres con cooperativas, COASMEDAS, CANAPRO – Casa Nacional del Profesor y COOPTRAEXXON, tres con fondos de empleados, FONETERNA,  FESDIS y FEGO C.O., una con la compañía editorial PEARSON, otra mediante contrato activo con IDARTES que fue adicionado en el mes de octubre y Unión Temporal Estratégica CEDAVIDA, y un convenio interadministrativo con el Departamento de Cundinamarca.</t>
  </si>
  <si>
    <t>El Grupo de Contratación realiza la creación del documento GUI-GCT-002 como un instrumento de buenas prácticas en toda la gestión contractual de la Universidad, armonizando la satisfacción de las necesidades inmersas en ella con la consecución de objetivos de desarrollo Sostenible, en su dimensión ambiental y social.</t>
  </si>
  <si>
    <t>El PETI construido continúa en trámite de aprobación  por parte de la Alta Dirección.  La revisión mas reciente se llevó a cabo el 25 de noviembre de 2025 en la sesión de Comité de Gobierno Digital en la cual el secretario técnico del comité</t>
  </si>
  <si>
    <t>Sin avance teniendo en cuenta que se encuentra en estructuración un convenio con el fin de desarrollar el PMI</t>
  </si>
  <si>
    <t>Se realizan las siguientes dotaciones:  mobiliario para el Laboratorio de Lenguas, mobiliario para el aula de acompañamiento estudiantil, mobiliario para algunas áreas de Valmaría</t>
  </si>
  <si>
    <t xml:space="preserve"> Se asignaron las 111 plazas a estudiantes de las diferentes facultades</t>
  </si>
  <si>
    <t>Se llevó a cabo el proceso de convocatoria selección de 100 monitores ASE, se expide la resolución  0888 del 8 de septiembre de 2025 Por la cual se reconoce un apoyo económico solidario a los estudiantes beneficiarios del Programa de Apoyo a Servicios Estudiantiles - ASE</t>
  </si>
  <si>
    <t>Se avanzó en la elaboración del documento y entregó al subdirector de Bienestar el producto final correspondiente a la línea base con sus respectivos anexos. 
Por  otro lado  Cuarto Trimestre: se llevó a cabo el proceso de convocatoria selección de 50 monitores, enfocados en el abordaje a las ventas informales dentro del campus, con el propósito de fomentar la creación y el desarrollo de organizaciones asociativas entre los estudiantes que realizan ventas informales.</t>
  </si>
  <si>
    <t>Se tiene un documento consolidado en borrador con la información concerniente a la política de permanencia</t>
  </si>
  <si>
    <t>Este documento forma parte del plan de trabajo del Comité de Inclusión y está siendo liderado por una docente que apoya directamente las actividades del comité.</t>
  </si>
  <si>
    <t>% cumplimiento 2025</t>
  </si>
  <si>
    <t>Logros 2025</t>
  </si>
  <si>
    <t xml:space="preserve">Convenios y Proyectos Editoriales
CIESAS México, CLACSO (Grupo CUTER) y la Universidad Autónoma de Chiapas, en articulación con la Facultad de Artes, avanzan en una propuesta de convenio con objetivos editoriales: 
MAEC – Alianzas Académicas
Avances en reuniones preliminares para convenio con la Universidad de Caldas (programas de Filosofía: maestría y doctorado): 
</t>
  </si>
  <si>
    <t>Se realizó la apertura de los siguientes grupos :
* 136 Grupos inscritos del SAR 20224 CURSOS DE EXTENSIÓN ESCUELA DE DEPORTES ACUÁTICOS.
* 1 Grupo del SAR 10125 DIPLOMADO TRANSVERSALIZACIÓN DE LA CÁTEDRA DE ESTUDIOS AFROCOLOMBIANOS EN EL CURRÍCULO ESCOLAR CON ÉNFASIS EN COMUNIDADES PALENQUERAS.
* 1 Grupo DIPLOMADO PEDAGOGÍAS DE PAZ A NIVEL COMUNITARIO.
* 97 cursos en el SAR 20124 CURSOS LIBRES DE EXTENSIÓN DE MÚSICA .
1 Grupo Diplomado: Comunicación para el Cambio Social
1 Grupo Diplomado: ReCrear PaíZ 
1 Grupo Diplomado: Historias Visibles 
1 Grupo Curso: Narrativas Sonoras para la Paz 
1 Grupo  Diplomado: Derecho a la ciudad para las mujeres (CPC – UPN)
1 Grupo Diplomado: El Arte de Defender – versión Taller Sur</t>
  </si>
  <si>
    <t>Para la evaluación de este indicador, se están analizando las actividades que la Universidad desarrolla fuera de Bogotá y que pueden considerarse como presencia institucional en las regiones. Actualmente, se reporta presencia en 29 municipios, distribuida de la siguiente manera:
17 municipios a través de procesos de profesionalización, ubicados en:
Provincia del Tequendama (Cundinamarca): San Antonio del Tequendama, Anapoima, Anolaima, Cachipay, El Colegio, La Mesa, Quipile, Tena y Viotá.
Provincia de Almeidas (Cundinamarca): Chocontá, Manta, Sesquilé, Suesca, Tibiritá, Villa Pinzón y La Calera.
Departamento del Magdalena: Fundación.
12 municipios mediante convenios con Escuelas Normales Superiores, entre las cuales se encuentran:
Escuela Normal Superior Distrital María Montessori, Escuela Normal Superior de Cartagena (Bolívar), Escuela Normal Superior de Guapi (Cauca), Escuela Normal Superior Nuestra Señora de la Paz, Escuela Normal Superior María Auxiliadora de Villapinzón (Cundinamarca), Escuela Normal Superior de Florencia (Caquetá), Escuela Normal Superior de Junín (Cundinamarca), Escuela Normal Superior Fabio Lozano Torrijos (Falan, Tolima), Escuela Normal Superior de Ubaté (Cundinamarca), Escuela Normal Superior de Convención (Norte de Santander), Escuela Normal Superior de San Bernardo (Cundinamarca), Escuela Normal Superior Nuestra Señora de la Encarnación de Pasca (Cundinamarca).</t>
  </si>
  <si>
    <t>Se completó el 100% del diseño de los módulos correspondientes al Ciclo IV, incluyendo el módulo pedagógico.
Los soportes de los módulos fueron entregados a la VAC.</t>
  </si>
  <si>
    <t>Durante la vigencia 2025, se realizaron las siguientes actividades:
Se realiza la adecuación de 550 M2 de salones y áreas internas en las instalaciones de Centro de Lenguas
Se han adecuado 3130 m2 de 44853 m2 construidos con los que cuenta la Universidad para servicio de programas académicos</t>
  </si>
  <si>
    <t>Propuesta de ajuste del Reglamento Estudiantil diseñada y socializada.</t>
  </si>
  <si>
    <t xml:space="preserve">En el marco del ajuste del Reglamento Estudiantil, desde el Programa de Convivencia se lideraron espacios de diálogo y trabajo colaborativo con diferentes estamentos de la comunidad universitaria. Como resultado se publicaron en el micrositio del Programa de Convivencia algunos documentos de las memorias de los espacios desarrollados: https://bienestar.upn.edu.co/convivencia/ 
</t>
  </si>
  <si>
    <t>Se presentó la viabilidad de la Maestría en Interculturalidad, Género y Educación, aprobada por los consejos de Departamento y Facultad.
Investigación y Publicaciones
Como resultado de la convocatoria de semilleros y grupos de investigación: 
5 artículos aceptados de semilleros FED.
4 artículos de profesores del Comité, que integrarán el libro conmemorativo de los 70 años de la FED.
Se continuará trabajando en la publicación del libro para 2026.
Acción modificada: el Fondo Editorial no incluye esta línea de investigación, por lo que el proyecto se archiva hasta nueva convocatoria.
Artículos entregados a la Facultad y archivados digitalmente para futura consolidación.
Gestión Decanatura (cierre 2025-2)
Estrategias destacadas: 
Plan de formación docente: acompañamiento a la productividad y cursos virtuales.
Proyecto Valmacondo y Feria del Libro FEF.
Apoyo del Comité de Facultad para postulación de proyectos CIUP.
Otras acciones de proyección social e investigación.</t>
  </si>
  <si>
    <t>Con el propósito de flexibilizar los espacios académicos y fortalecer las opciones de formación, se han llevado a cabo diversas reuniones en las que se han abordado temas relacionados con la reforma orgánica del SIFA. Estas discusiones buscan generar consensos entre los docentes y la Vicerrectoría Académica (VAC) respecto al Instituto de Posgrados.
El 100% de los programas académicos han evidenciado ajustes y mejoras, resultado de las estrategias transversales promovidas por el SIFA. 
Finalmente, se extendió la oferta de electivas a REDUCAR, con el objetivo de fomentar la movilidad académica bidireccional. Esto permitirá que estudiantes internacionales interesados en la Universidad Pedagógica Nacional participen en programas tanto presenciales como a distancia, y que estudiantes de la UPN puedan acceder a experiencias académicas en instituciones aliadas.</t>
  </si>
  <si>
    <t>Hasta la fecha, se han aplicado pruebas de clasificación a 45 estudiantes de posgrado:
9 pertenecientes a la Especialización en Pedagogía.
2 del Doctorado Interinstitucional en Educación (DIE).
En junio, los 34 estudiantes restantes, vinculados a la Maestría en Ciencias del Deporte y la Actividad Física, realizaron su prueba.
Durante el segundo semestre de 2025, se aplicaron 55 pruebas de clasificación distribuidas de la siguiente manera:
12 estudiantes de la Especialización en Pedagogía (agosto).
28 estudiantes de la Maestría en Educación (agosto).
15 estudiantes de la Maestría en Ciencias del Deporte y la Actividad Física (septiembre).</t>
  </si>
  <si>
    <t>I trimestre
Se matricularon 7 profesores en modalidad semestral y 6 en modalidad intensiva bajo el Plan de Desarrollo Profesoral, así como 2 profesores adicionales en modalidad semestral que accedieron al beneficio del 50% de descuento para funcionarios y docentes de planta.
II trimestre
Se matricularon 15 profesores en modalidad intensiva bajo el Plan de Desarrollo Profesoral, 1 profesor en la modalidad virtual You Speak Now y  2 en el Seminario de Formación en Lenguas Extranjeras.
III trimestre
Se matricularon 12 profesores en modalidad intensiva, 17 en modalidad semestral bajo el Plan de Desarrollo Profesoral y 2 en el Seminario de Formación en Lenguas Extranjeras.
IV trimestre
Se matricularon 10 profesores en modalidad intensiva bajo el Plan de Desarrollo Profesoral.</t>
  </si>
  <si>
    <t>A cierre de 2025 participaron en los cursos de extensión 50 profesores, así: 
- SAR 20224 Escuela de Deportes Acuáticos participaron 5 profesores.
- Centro de Lenguas participaron 43  profesores
Escuela de cursos libres de Música participaron 2 profesores</t>
  </si>
  <si>
    <t>Durante el periodo reportado, se llevaron a cabo cuatro grupos focales con los consejos de cuatro facultades de Educación. Cada profesor representante de las facultades está trabajando en la elaboración de un documento de resultados. Además, el equipo ha sostenido reuniones periódicas (con sus respectivas actas), en las cuales se han discutido los aspectos más relevantes surgidos en los grupos focales.</t>
  </si>
  <si>
    <t>Gestión de personal: Creación de una plaza de supernumerario para atención constante del laboratorio de fisiología y según requerimientos de programas y maestría.
Protocolos: Se elaboraron protocolos para préstamo y uso de laboratorios y equipos.
Compras: Se realizaron adquisiciones de elementos para el laboratorio.
Documento estructural: Se desarrolló y socializó con expertos un documento que perfila la estructura del sistema de laboratorios para retroalimentación.</t>
  </si>
  <si>
    <t xml:space="preserve">A través de la ORI se ha apoyado la gestión para la movilidad de 142 docentes, que corresponden a 70 docentes de planta y 72 profesores ocasionales en actividades académicas internacionales.
De dicha gestión, 58 docentes de la UPN (25 docentes de planta y 33 profesores ocasionales) han participado en movilidad internacional financiados directamente con recursos del presente proyecto de inversión.  </t>
  </si>
  <si>
    <t xml:space="preserve">Se han implementado  cuatro propuestas las cuales son las siguientes:
1. SAR 10125 DIPLOMADO TRANSVERSALIZACIÓN DE LA CÁTEDRA DE ESTUDIOS
AFROCOLOMBIANOS EN EL CURRÍCULO ESCOLAR CON ÉNFASIS EN COMUNIDADES PALENQUERAS.
2. SAR 20124 CURSOS LIBRES DE EXTENSIÓN MÚSICA 2025.
3. SAR 20124 CURSOS DE EXTENSIÓN ESCUELA DE DEPORTES ACUÁTICOS.
4. DIPLOMADO PEDAGOGÍAS DE PAZ A NIVEL COMUNITARIO.
</t>
  </si>
  <si>
    <t>Porcentaje de constitución del Tejido de Egresados para coordinar y potenciar iniciativas que motiven el retorno de los egresados a la dinámica institucional universitaria.</t>
  </si>
  <si>
    <t xml:space="preserve"> Se asignaron las 108 plazas a estudiantes monitors Academicass  de las diferentes facultades por semestre, para un total de 216 al año</t>
  </si>
  <si>
    <t xml:space="preserve">El proceso de reforma orgánica de la Universidad Pedagógica Nacional culmino en 2025, con la adopción de decisiones estructurales y normativas orientadas a fortalecer su organización interna, en ejercicio pleno de la autonomía universitaria consagrada en el artículo 69 de la Constitución Política y desarrolla por la Ley 30 de 1992. Este proceso se sustentó en estudios técnicos, análisis institucionales y espacios de deliberación colegiada que permitieron evaluar de manera integral la estructura vigente y formular ajustes orientados a mejorar la eficiencia administrativa, la claridad organizacional y la coherencia funcional de la Universidad.
Como resultado de este trabajo, el Consejo Superior aprobó mediante el Acuerdo 028 de 2025 una serie de modificaciones a la estructura interna de la Universidad, orientadas a modernizar su organización y fortalecer áreas estratégicas.
De manera complementaria, el Acuerdo 029 del 4 de diciembre de 2025 permitió materializar los ajustes derivados de la nueva estructura organizacional en la Planta de Personal Administrativo de la Universidad. Este acuerdo modificó parcialmente el Acuerdo 020 de 2013.
Con la expedición de los acuerdos 028 y 029 de 2025, la Universidad Pedagógica Nacional cuenta con un marco normativo actualizado de dota de seguridad jurídica y administrativa a la nueva estructura organizacional y a la plata de personal. Este hito marca el cierre de la fase de diseño y aprobación de la reforma orgánica y habilita la etapa de implementación, la cual deberá desarrollarse de manera progresiva y planificada, asegurando la continuidad de los procesos misionales y el adecuado acompañamiento al talento humano involucrado. </t>
  </si>
  <si>
    <t>Fortalecimiento de la internacionalización del currículo de la Licenciatura en Biología y de la Maestría en Docencia de la Química, a través de la suscripción de 2 convenios específicos de cooperación con la Universidad Tecnológica Federal de Paraná, Brasil, conducentes a la doble titulación.</t>
  </si>
  <si>
    <t>La oferta académica solidaria abarcó temas cruciales como la construcción de paz, los derechos humanos, el enfoque de género y la memoria histórica. A continuación, se detallan los diplomados y cursos impartidos bajo esta modalidad:
•	Diplomado pedagogías de paz a nivel comunitario
•	Curso: Narrativa sonoras para la paz.
•	Diplomado: Herramientas de memoria para la participación política y la construcción de paz.
•	Diplomado: Re-crear la paz.
•	Diplomado: Historias visibles - Creación artística y cultural para víctimas del conflicto armado colombiano.
•	Diplomado: El arte de defender - Derechos humanos con enfoque artístico cultural.
•	Diplomado: En derechos humanos (Segunda versión).
•	Diplomado: Derecho a la ciudad para las mujeres populares y diversas.
•	Diplomado: Comunicación para el cambio social.</t>
  </si>
  <si>
    <t xml:space="preserve">
Como parte de las estrategias de vínculo de la universidad con la comunidad egresada, este año en el marco del Acuerdo 033 de 2018 del Consejo Académico se entregaron dos becas del 100 %: 
16 distinciones a egresados destacados(as) por su alto impacto e invaluable trayectoria profesional en ámbitos como el pedagógico, educativo, social, deportivo, cultural y científico. 
En el Diplomado con la Asociación Colombiana de Comunicación Popular (IX cohorte) se inscribieron 20 egresados, de los cuales 2 obtuvieron certificación; y en el Diplomado con FECODE, Régimen Laboral del Magisterio (VI versión), se certificaron 97 personas, 34 de ellas egresadas de la UPN. Además, el Diplomado ReCrear Paiz: Sistematización creativa de experiencias pedagógicas en memoria histórica y paz, en el que se inscribieron 253 egresados. En el curso virtual de Portugués Brasileño (Nivel 1), realizado por la ORI con el IFRN, 10 egresados fueron beneficiados.
Asimismo, 18 egresados participaron en proyectos de investigación del CIUP, y 13 lo hicieron en la convocatoria del GITE para la publicación de capítulos del libro Nuevas producciones de sentido en procesos de transformación, actualmente en proceso. Finalmente, hasta septiembre, 74 egresados accedieron al descuento del Centro de Lenguas, fortaleciendo su formación y proyección académica y laboral.</t>
  </si>
  <si>
    <t xml:space="preserve">1. Se logró reactivar el diálogo con el Servicio Público de Empleo, obteniendo orientaciones actualizadas y rutas claras para avanzar en la formalización.
2. Se definieron lineamientos y próximos pasos estratégicos que permiten orientar la actualización documental y la planificación técnica necesaria para la consolidación de la Bolsa Pública de Empleo UPN en 2025.
Paralelamente, la estrategia de empleabilidad se fortaleció mediante la realización de cuatro ferias laborales en las diferentes sedes de la UPN, dirigidas a egresados y estudiantes próximos a graduarse. Estas actividades, desarrolladas con el apoyo de aliados estratégicos como MeEmpleo, Compensar, CAFAM y SENA, en los cuales se registró una asistencia total de 150 personas. 
Las principales temáticas de formación abordadas en la estrategia son: orientación para la elaboración de hoja de vida, asesoría especializada y acompañamiento para el registro en la plataforma del Servicio Público de Empleo, fortalecimiento del perfil profesional en LinkedIn. 
Asimismo, se avanzó en la consolidación de alianzas estratégicas que amplían las oportunidades laborales para la comunidad egresada. Con el Colegio CAFAM, la institución Alianza Educativa y TalentFinde, con los que ha hecho intercambio de vacantes, convocatoria y preselección de hojas de vida de egresados UPN. </t>
  </si>
  <si>
    <t xml:space="preserve">En la perspectiva de resemantizar las narrativas y dispositivos instituidos en la formación inicial de maestros-as, así como de problematizar categorías como memoria, conflictividades, la pedagogía de los Acuerdos de Paz y los impactos de la estigmatización en la consolidación de campus como territorios de paz, se diseñaron pedagógicamente se implementaron las sesiones que se tenían proyectadas en las rutas pedagógicas : i) Cátedra de Vida Universitaria “el arte como posibilidad ante la crisis civilizatoria y la subjetivación del malestar social”.; ii) Cátedra Pensamiento crítico, universidad y represión estatal “Caso Colectivo 82” III) Cátedra de Vida Universitaria “Memorias de las resistencias para la no estigmatización”.IV) Cátedra de Paz Alfredo Molano “Desafíos y retos de las políticas de paz”. se desarrollaron 2 espacios en 2025-1 y 4 en 2025-2
</t>
  </si>
  <si>
    <t>Proyecto de Facultad: Artes por el Ambiente (FBA-MEV-3030)
Integración docente: Participación de la profesora María Fernanda Sarmiento desde 2025-2.
Espacios lectivos.
i.	Exposición Diario de campo: Orlando Fals Borda en Saucio. Inaugurada el 22 de mayo, estuvo en exhibición hasta el 30 de agosto de 2025 en la Sala B del Centro Cultural Paulo Freire. Esta exposición hizo parte de la declaratoria del año Fals Borda por parte de la UPN.
ii.	Exposición Imágenes de la resistencia. Arte, memoria y transformación en el Estallido social en Colombia (2019-2021). Inaugurada el 10 de junio en el marco de la X Conferencia de CLACSO. Se ubicó en la Biblioteca Central de la Universidad Nacional de Colombia. Tuvo dos itinerancias: la primera en el Archivo General de la Nación (agosto) y en la Universidad Sur colombiana (noviembre-diciembre 2025).
iii.	Exposición Mundos posibles, Orlando Fals Borda. Educación, vida, imaginación. En preparación conjunta con el Museo Pedagógico Colombiano, se inauguró el 15 de octubre y estará abierta hasta el 15 de diciembre de 2025. Tuvo una itinerancia en la Universidad Distrital el 30 de septiembre, en el marco de la IX semana de las Humanidades. Se han desarrollado mediaciones y sesiones de laboratorio con diferentes aliados como La Unidad para las Víctimas (5 nov.) y Maloka (22 y 30 de oct.) Se ha tenido una participación de visitantes de más de 800 personas . 
iv.	Exposición Cuadernos de viaje de la hicotea. Orlando Fals Borda En preparación conjunta con el Museo de Historia Natural. Se inauguró el 31 de octubre de 2025. Estará abierta hasta el 15 de diciembre de 2025. Ha tenido una afluencia de visitantes de más de 1250 personas.
v.	Se acompañó al Museo Pedagógico Colombiano en la postulación a la convocatoria: Reconocimiento a museos colombianos, del Programa Nacional de Estímulos de Min Cultura – fase 2. El proyecto no quedó seleccionado en primera instancia, pero el puntaje le otorgó la calidad de “propuesta habilitada”, lo que indica que puede ser acreedora de un estímulo a futuro.
vi.	En julio de 2025, se formalizó una alianza con la Corporación Maloka, para presentarnos conjuntamente a la Invitación cultural: Noche de Museos 2025, de la Secretaría Distrital de Cultura, Recreación y Deporte, con el proyecto: Expediciones creativas para Sentipensar nuestra Biodiversidad. En este proyecto trabajamos articuladamente MOG, Museo Pedagógico Colombia y Museo de Historia Natural. El proyecto inició el 6 de junio y finalizó el 7 de noviembre.  
vii.	Como una estrategia transversal al fortalecimiento de los museos, se inició la estructuración del proyecto de Escuela de mediación, liderado por los profesores de la Facultad de Bellas Artes participantes del MOG. En 2025, se realizó un primer borrador de la fundamentación y diseño del proyecto, cuyas formaciones iniciarán en 2026 (cursos, diplomados).
3.	Memoria social
i.	Se desarrollaron conversatorios sobre asuntos de memoria y transformación social. Entre ellos: Arte y resistencia: pedagogía y agenda de los movimientos sociales en la revuelta (10 de junio); Arte, represión y transformación hoy: cuatro años después del Estallido (11 de junio).
ii.	Se hizo una articulación con el CEPAZ y con el Centro de Memoria Histórica en proyectos sobre rutas de la memoria, así como con la agenda de los observatorios de DD.HH. y Violencia Urbana y Paramilitarismo.
iii.	Respuesta a la invitación a presentar propuestas para Convenio interadministrativo con el Archivo General de la Nación, con la elaboración del proyecto Universidades en Conflicto: Estrategias Pedagógicas para la Apropiación Social de la Verdad (remitido en julio de 2025).
iv.	Se participó con ponencias, diseño y apoyo en las memorias del Primer encuentro latinoamericano Orlando Fals Borda de Ciencia Propia y Saber Popular en Mompox el día 23 de octubre de 2025. En alianza con la Alcaldía de Mompox y otras instituciones educativas.
v.	Se participó en el diseño de una propuesta para el “corredor cultural” de la sede principal de la UPN, en articulación con otras dependencias de la universidad.</t>
  </si>
  <si>
    <t xml:space="preserve">●	Deporte universitario, mediante el fortalecimiento de las selecciones representativas y la ampliación de la participación estudiantil y de funcionarios en competencias locales y nacionales. La campaña de promoción logró una respuesta masiva: 563 personas inscritas en las 22 selecciones representativas. Asimismo, la Universidad tuvo una destacada participación en torneos interuniversitarios como ASCUN, CERROS y SUE, con un total de 961 participantes, incluyendo estudiantes, docentes y funcionarios
●	Actividad física, a través de estrategias permanentes de promoción y talleres orientados a hábitos saludables. El programa impulsó espacios permanentes dirigidos a fortalecer hábitos saludables, impactando a 321 participantes mediante actividades regulares
●	Recreación, con acciones lúdicas, culturales y de integración que consolidaron espacios de encuentro, convivencia y aprovechamiento del tiempo libre. En esta línea se alcanzó un total de 985 integrantes, consolidando una oferta diversa y altamente participativa a lo largo del año.
Durante 2025, el programa fortaleció su articulación con entidades externas, especialmente el IDRD, ampliando la oferta deportiva y recreativa mediante talleres, acompañamiento profesional y actividades innovadoras. Benefició a 1.041 estudiantes, 53 docentes, 220 funcionarios, 15 egresados y 20 personas externas, consolidándose como un servicio de amplio alcance institucional. </t>
  </si>
  <si>
    <t>En el semestre 2025-1, el equipo centró su trabajo en dos líneas principales: la revisión y consolidación de documentos elaborados en periodos anteriores y el avance en la discusión conceptual sobre categorías clave para el modelo de evaluación docente, tales como evaluación, práctica pedagógica y docencia universitaria. Estas acciones constituyen la base para la construcción de una propuesta sólida y coherente que oriente el proceso de evaluación profesoral en la Universidad.
Durante 2025 se avanzó en la sistematización y análisis crítico de documentos clave para la construcción del modelo de evaluación docente en la Universidad Pedagógica Nacional. Se revisaron textos sobre el contexto normativo, formatos institucionales, antecedentes en Colombia y México, propuestas teóricas y reflexiones sobre el rol del docente universitario. Este trabajo permitió identificar vacíos normativos, tensiones en la autonomía universitaria y limitaciones en los enfoques actuales, orientando la propuesta hacia una evaluación formativa, contextualizada y reflexiva, coherente con el modelo pedagógico institucional.
Entre los avances más relevantes se consolidaron criterios preliminares para el modelo, se definieron conceptos centrales (plan de trabajo, hora lectiva, práctica pedagógica) y se discutieron nociones como “maestro” y “práctica pedagógica”, proponiendo un enfoque que reconozca la clase como acontecimiento pedagógico. Además, se realizó el panel académico “Evaluación de la docencia universitaria: posibilidades y desafíos”, que aportó perspectivas críticas para enriquecer la propuesta.
En el segundo semestre se desarrollaron cinco grupos focales con los consejos de facultad, cuyos resultados se sistematizaron como insumos para el diseño del nuevo sistema. Se elaboró un cuestionario institucional enviado a todos los docentes en diciembre, con una segunda aplicación prevista para febrero de 2026, y se definió la muestra representativa para encuentros en el próximo semestre. Asimismo, se establecieron articulaciones con decanos, la Subdirección de Sistemas y la comisión que adelanta la reforma del Estatuto del Profesor (Acuerdo 038 de 2002), proyectando acciones conjuntas para 2026.
Este proceso deja como resultado un cuerpo sólido de antecedentes normativos y conceptuales, y marca la ruta para profundizar en la definición de categorías, criterios e instrumentos que sustenten un modelo de evaluación docente integral y participativo.</t>
  </si>
  <si>
    <t>Durante los semestres 2025-1 y 2025-2 se implementaron acciones para fortalecer la flexibilización curricular, la movilidad académica, la articulación entre programas y la internacionalización de los posgrados, además de avanzar en el análisis institucional del Instituto de Posgrados. Entre los logros más relevantes se destaca la consolidación de la oferta de electivas compartidas entre programas y espacios académicos cursables por estudiantes de pregrado como opción de grado, lo que ha favorecido la articulación entre niveles formativos.
La movilidad académica presentó avances significativos con participación en universidades nacionales e internacionales, llegada de estudiantes visitantes y salidas para programas de doble titulación. El Doctorado Interinstitucional en Educación fortaleció su estructura mediante nuevos énfasis, modalidad híbrida, homologación de seminarios e implementación de seminarios intersedes. También se avanzó en la articulación entre programas, como la Especialización en Pedagogía y la Maestría en Arte, Educación y Cultura, creando rutas de homologación que facilitan la continuidad formativa.
En el plano institucional, el SIFA analizó la propuesta técnica del Instituto de Posgrados, revisando aspectos normativos y organizacionales, y elaboró una matriz de problemas con recomendaciones para una eventual reforma. Se realizaron reuniones periódicas con amplia participación y se puso en marcha el minisitio web del SIFA, que fortaleció la visibilidad y la difusión de la oferta académica. Además, la participación en redes como REDUCAR impulsó la internacionalización y la cooperación académica.
En conclusión, el periodo evidencia un fortalecimiento progresivo de los posgrados, con avances en flexibilización curricular y oportunidades para consolidar un sistema más integrado, flexible y articulado con los desafíos institucionales y del contexto educativo.</t>
  </si>
  <si>
    <r>
      <t>durante el 2025 la vicerrectoría académica tramitó y avaló la suscripción y/o renovación de 17 convenios de cooperación de práctica educativa y pedagógica: 5 de la facultad de humanidades, 6 de la facultad de educación, 4 de C</t>
    </r>
    <r>
      <rPr>
        <sz val="8"/>
        <color rgb="FFFF0000"/>
        <rFont val="Calibri"/>
        <family val="2"/>
        <scheme val="minor"/>
      </rPr>
      <t xml:space="preserve">iencia y Tecnología, 1 de Educación física y 1 de la facultad de Bellas Artes. inCLUIR DATOSESTUDIANTES </t>
    </r>
    <r>
      <rPr>
        <sz val="8"/>
        <rFont val="Calibri"/>
        <family val="2"/>
        <scheme val="minor"/>
      </rPr>
      <t xml:space="preserve">
Las prácticas pedagógicas continúan desarrollándose en el marco del proyecto
Casa Ana Frank en ambos programas.
Avance: 100%.
LECO IV
El proyecto Casa Ana Frank no tuvo continuidad en este programa, ya que los estudiantes no se articularon.</t>
    </r>
  </si>
  <si>
    <t xml:space="preserve">La SBU en aras de disminuir la tasa de deserción estudiantil en la UPN oferta y amplia diferentes servicios a la comunidad estudiantil, como: Ampliación de horario de cafetería, servicios de restaurante en sede UPK, campañas de salud, y atención en medicina, odontología y fisioterapia, así como la atención psicosocial, Violencias Basadas en Genero, apoyos socioeconómicos y actividades deportivas y culturales. </t>
  </si>
  <si>
    <t>43 estudiantes divididos en 2 grupos de Profesionalización Licenciatura en Recreación. 98 Estudiantes de Profesionalización en  Licenciatura en Comunitaria. En región, la relación entre inscritos y admitidos evidencia una alta demanda en la Licenciatura en Educación Comunitaria, con 89 inscritos y 35 admitidos, seguida por Música (49 inscritos, 30 admitidos) y Deporte (29 inscritos, 27 admitidos). En contraste, la Licenciatura en Recreación registra un número reducido de inscritos (7) y ausencia de admitidos, lo que constituye un indicador relevante para el fortalecimiento y ampliación de la oferta académica en este programa.</t>
  </si>
  <si>
    <t>Inglés:Sse beneficiaron a 67 personas entre, estudiantes de pregrado, profesores de planta y ocasionales y monitores académicos de gestión y docencia, investigación y protocolo de la Universidad Pedagógica Nacional en el idioma inglés, a través del seminario virtual nivel A1.
Francés: Se beneficiaron a 24 personas entre, estudiantes de pregrado, profesores de planta y ocasionales y monitores académicos de gestión y docencia, investigación y protocolo de la Universidad Pedagógica Nacional en el idioma francés, a través del seminario virtual nivel A1.
Se han aplicado pruebas de clasificación a 100 estudiantes de posgrado durante 2025.</t>
  </si>
  <si>
    <t>Como resultado del análisis de las solicitudes, la revisión de los programas y las mesas de trabajo interprogramas, se recibieron 23 postulaciones en el semestre 2025-1 y 13 en el semestre 2025-2. Conforme al cronograma aprobado, se desarrollaron las actividades correspondientes dentro de los programas académicos.
Actualmente, se encuentra en proceso de revisión final la propuesta normativa que deroga el Acuerdo 022 del 4 de abril de 2022 y establece el nuevo reglamento para el Doble Programa en la Universidad Pedagógica Nacional. Este documento ha sido trabajado en conjunto con los coordinadores de programa de las cinco facultades.</t>
  </si>
  <si>
    <t>Este documento forma parte del plan de trabajo del Comité de Inclusión y está siendo liderado por una docente que apoya directamente las actividades del comité. En la sesión del Comité de Inclusión realizada el 18 de junio, se acordó identificar docentes con el conocimiento necesario para iniciar la elaboración de la propuesta de política institucional de inclusión. Una vez seleccionados, sus nombres serán presentados al Vicerrector Académico y al comité para su aprobación.</t>
  </si>
  <si>
    <t>Se firmaron convenios con los municipios de Fusagasugá y Viotá para el desarrollo de programas de profesionalización y programas regulares, con inicio de actividades académicas previsto para el primer semestre de 2026.</t>
  </si>
  <si>
    <t>De acuerdo con los proyectos aprobados para la vigencia 2025 (16 proyectos), se contó con una apropiación de $205.190 millones sobre el total del presupuesto aprobado para la vigencia 2025 de $503.480 millones.</t>
  </si>
  <si>
    <t>Durante la vigencia se logro  el 100%  de la actualización de la documentación de los procesos del sistema de gestión, correspondiendo la aprobación de 174  documentos. Se ha avanzado en los seguimientos en la utilización e implementación del  los módulos para Seguridad salud en el trabajo y Sistema de Seguridad de la Información. Se precisa que en la inversión se incluyen los recursos de VALMARÍA.</t>
  </si>
  <si>
    <t>Se realizó un total de 3 intervenciones a espacios para aumentar la accesibilidad  de 5 espacios identificados (Áreas comunes de Nogal, áreas comunes de calle 72 y  3 zonas específicas de Valmaría) para las personas en condiciones de discapacidad, correspondiente a senderos peatonales, rampas y alarma de baño para personas con movilidad reducida en la instalación de Valmaría, lo anterior en el marco del Contrato 984 de 2024 el cual finalizó en julio 2025 y su objeto era "Realizar las adecuaciones del parqueadero, senderos de acceso peatonal y otros espacios para personas con movilidad reducida en las instalaciones de Valmaría de la Universidad Pedagógica Nacional"
Así mismo, se estructuró el proyecto de Accesibilidad de calle 72, para el cual se lanza convocatoria pública en diciembre 2025, cuyo alcance tiene mejorar espacios afectados por la modificación del terreno dado el crecimiento de las raices de los árboles, ajustes de rampas, barandas y baños a nivel con el fin de poder mejorar las condiciones de accesibilidad de diferentes espacios de dicha instalación, esto, con el fin de contribuir a seguir mejorando el bienestar de la comunidad universitaria</t>
  </si>
  <si>
    <t>Se realiza la adquisición e instalación de 273 puestos de trabajo de personal administrativo adecuados y dotados con criterios de SST, lo anterior corresponde a los puestos de trabajo que se diseñaro y adecuaron en el nuevo edificio administrativo, los cuales dan cumplimiento a normas de ergonomia y bienestar laboral que facilitan el desarrollo de las actividades administrativas que se ejecutan en el edificio.</t>
  </si>
  <si>
    <t>Los programas académicos realizan procesos de autoevaluación que permiten identificar fortalezas y oportunidades de mejora, a partir de las cuales construyen planes de mejoramiento con metas y acciones orientadas a garantizar la calidad y el mejoramiento continuo. En el marco de estos procesos, los programas entregan al GAA sus planes de mejoramiento o los reportes de seguimiento correspondientes, según el estado de avance en que se encuentren. Están exentos de este reporte únicamente los programas que han obtenido recientemente su registro calificado y aún no han iniciado procesos de autoevaluación.
Mediante el Informe de agendas, los programas académicos reconocen como compromiso la programación de fechas en las cuales se formaliza al GAA el ejercicio de entrega o seguimiento de los planes de mejoramiento y de los diferentes insumos de sus procesos de aseguramiento de la calidad.  Conforme a la trayectoria de los Programas y sus diferentes procesos en el marco del Aseguramiento de la Calidad, este grupo establece la proyección y entrega de: reporte de plan de mejoramiento o informe. Para la vigencia 2025, se estableció que 30 programas debían reportar sus planes de mejoramiento o informes de avance. A la fecha de corte, 24 programas académicos cumplieron con esta entrega, lo que equivale al 80% del total esperado.
Ahora bien, como se ha señalado en oportunidades anteriores, el indicador hace referencia a los porcentajes de avance que reportan los programas en la implementación de sus planes de mejoramiento. Esta actividad de seguimiento recae directamente en los programas, ya que son ellos quienes formulan, implementan y evalúan sus propios planes. Es importante señalar que cada plan de mejoramiento surge de procesos, cronogramas y vigencias distintas, respondiendo a las particularidades y necesidades específicas de cada programa académico. Por esta razón, no es posible equiparar el nivel de avance de un plan de mejoramiento con otro, ya que cada uno tiene su propia naturaleza, temporalidad y metas diferenciadas.</t>
  </si>
  <si>
    <t>Durante lo corrido del año, la UPN ha suscrito 3 Convenios con Escuelas Normales Superiores relacionadas a continuación:
Escuela Normal Superior de Pasca (Cundinamarca)
Escuela Normal Superior de Ibagué
Escuela Normal Superior de Gachetá (Cundinamarca)
Actualmente se encuentra en proceso de alistamiento de minutas y documentos finales para la firma de convenios con las Escuelas Normales Superiores (ENS) de Bucaramanga, Charalá, Quindío, Gachetá y Barrancabermeja. Asimismo, se formalizó un convenio con el Colegio Monterrosales del municipio de La Calera.
En total, se cuenta con 26 convenios marco vigentes con las siguientes Escuelas Normales Superiores:
ENS de Villavicencio
ENS de Pitalito
ENS de Mompox
ENS de Gigante
ENS Cruz de Mayo
ENS María Auxiliadora de Soacha
ENS de Nocaima
ENS de Monterrey
ENS Distrital María Montessori
ENS de Cartagena de Indias
ENS Inmaculada de Guapi
ENS Nuestra Señora de la Paz
ENS de Corozal
ENS Sady Tobón Calle
ENS María Auxiliadora de Villapinzón
ENS de Florencia
ENS de Acacías
ENS La Mojana
ENS Francisco José de Caldas
ENS de Junín
ENS Fabio Lozano Torrijos
ENS de Ubaté
ENS de Convención
ENS Rural General Matías Ramos Santos
ENS de San Bernardo (Cundinamarca)</t>
  </si>
  <si>
    <t>Hasta la fecha, se han aplicado pruebas de clasificación a 45 estudiantes de posgrado:
9 pertenecientes a la Especialización en Pedagogía.
2 del Doctorado Interinstitucional en Educación (DIE).
I trimestre
Durante el proceso de matrícula del primer semestre y primer ciclo, se logró la inscripción de 31 estudiantes en el programa de inglés virtual You Speak Now, dirigido al público en general.
II trimestre
Durante el proceso de matrícula del segundo ciclo, se logró la inscripción de 26 estudiantes en el programa de inglés virtual You Speak Now, dirigido al público en general y 91 estudiantes en el Seminario de Formación en Lenguas Extranjeras en cursos de inglés y francés del nivel A1
III trimestre
Durante el proceso de matrícula del segundo semestre y tercer, se logró la inscripción de 35 estudiantes en el programa de inglés virtual You Speak Now, dirigido al público en general y 69 estudiantes en el Seminario de Formación en Lenguas Extranjeras en cursos de inglés y francés del nivel A1
IV trimestre
Durante el proceso de matrícula del cuarto ciclo, se logró la inscripción de 30 estudiantes en el programa de inglés virtual You Speak Now, dirigido al público en general.
Inglés: A corte 30 de  junio se beneficiaron a 67 personas entre, estudiantes de pregrado, profesores de planta y ocasionales y monitores académicos de gestión y docencia, investigación y protocolo de la Universidad Pedagógica Nacional en el idioma inglés, a través del seminario virtual nivel A1.
Francés: A corte 30 de  junio se beneficiaron a 24 personas entre, estudiantes de pregrado, profesores de planta y ocasionales y monitores académicos de gestión y docencia, investigación y protocolo de la Universidad Pedagógica Nacional en el idioma francés, a través del seminario virtual nivel A1.
En junio, los 34 estudiantes restantes, vinculados a la Maestría en Ciencias del Deporte y la Actividad Física, realizaron su prueba.
Durante el segundo semestre de 2025, se aplicaron 55 pruebas de clasificación distribuidas de la siguiente manera:
12 estudiantes de la Especialización en Pedagogía (agosto).
28 estudiantes de la Maestría en Educación (agosto).
15 estudiantes de la Maestría en Ciencias del Deporte y la Actividad Física (septiembre).
I trimestre
Durante la convocatoria realizada entre el 15 y el 21 de enero, la información fue publicada en la página de la Vicerrectoría Académica y en notas comunicantes, donde se especificaron las fechas de inscripción para el primer semestre y primer ciclo de 2025. Como resultado de esta convocatoria, se matricularon 7 profesores en modalidad semestral y 6 en modalidad intensiva bajo el Plan de Desarrollo Profesoral, así como 2 profesores adicionales en modalidad semestral que accedieron al beneficio del 50% de descuento para funcionarios y docentes de planta.
II trimestre
Durante la convocatoria realizada entre el 25 de marzo y el 30 de abril para el segundo ciclo de 2025, se matricularon 15 profesores en modalidad intensiva bajo el Plan de Desarrollo Profesoral, 1 profesor en la modalidad virtual You Speak Now y  2 en el Seminario de Formación en Lenguas Extranjeras.
III trimestre
Durante la convocatoria realizada entre el 16 de junio y el 11 de julio para el segundo semestre y tercer ciclo de 2025, se matricularon 12 profesores en modalidad intensiva, 17 en modalidad semestral bajo el Plan de Desarrollo Profesoral y 2 en el Seminario de Formación en Lenguas Extranjeras.
IV trimestre
Durante la convocatoria realizada entre el 15 al 30 de septiembre para el cuarto ciclo de 2025, se matricularon 10 profesores en modalidad intensiva bajo el Plan de Desarrollo Profesoral.</t>
  </si>
  <si>
    <t>I trimestre
Con corte a 30 de marzo, el Centro de Lenguas cuenta con cinco convenios vigentes: cuatro con cooperativas: COASMEDAS, CBC-Cooperativa Bancaria de Colombia , CONALEMJUSTICIA y CANAPRO-Casa Nacional del Profesor  y uno con la compañía editorial PEARSON.
II trimestre
Con corte al 30 de junio, el Centro de Lenguas cuenta con cuatro alianzas vigentes: dos con cooperativas, COASMEDAS y CANAPRO-Casa Nacional del Profesor; una con la compañía editorial PEARSON; y una mediante contrato activo con la Unión Temporal Estratégica CEDAVIDA, orientado al desarrollo de cursos de inglés con enfoque en turismo.
III trimestre
Con corte al 30 de septiembre, el Centro de Lenguas cuenta con diez alianzas vigentes: tres con cooperativas, COASMEDAS, CANAPRO – Casa Nacional del Profesor y COOPTRAEXXON, tres con fondos de empleados, FONETERNA,  FESDIS y FEGO C.O., una con la compañía editorial PEARSON, otra mediante contrato activo con IDARTES y Unión Temporal Estratégica CEDAVIDA, y un convenio interadministrativo con el Departamento de Cundinamarca.
IV trimestre
Con corte al 30 de noviembre, el Centro de Lenguas cuenta con diez alianzas suscritas: tres con cooperativas, COASMEDAS, CANAPRO – Casa Nacional del Profesor y COOPTRAEXXON, tres con fondos de empleados, FONETERNA,  FESDIS y FEGO C.O., una con la compañía editorial PEARSON, otra mediante contrato activo con IDARTES que fue adicionado en el mes de octubre y Unión Temporal Estratégica CEDAVIDA, y un convenio interadministrativo con el Departamento de Cundinamarca.
Adicionalmente, transcurrido el año se han presentado 17 propuestas y gestiones para suscribir alianzas con las siguientes entidades:
Lenguaje de Señas: Banco Contactar, Grupo Emi, Hospital Universitario La Samaritana E.S.E
Oferta completa del CLE: fundación tecnológica  autónoma de Bogotá – FABA, organización internacional para las migraciones – OIM, Corporación Opción Legal, Laboratorios Sanfer Colombia, Oficina Desarrollo Económico Alcaldía Local de Suba 
Cursos CLE Inglés y/o Francés: Mintrabjajo, Ministerio de Relaciones Exteriores, Secretaria de Educación de Bogotá (diplomado práctico en metodología para la enseñanza de inglés, diplomado práctico en inglés para docentes de modelo educativo bilingüe, diplomado práctico en metodología para la enseñanza de francés, diplomado práctico en francés para directivas docentes)
Programa de bilingüismo para jóvenes de la localidad de Usaquén entre 18 y 28 años: Fondo de desarrollo de la educación superior – FODESEP
Proyecto de fortalecimiento a la implementación del plan decenal de lenguas nativas 2022-2032: Ministerio de las Culturas, las Artes y los Saberes: 
Alianza Municipio de Mosquera - Secretaria de Educación - convenio para descentralizar.
Resumen LEE (4to corte):
Seguimiento a la vinculación de estudiantes al PFLE, incluyendo matrícula y nivel cursado.
Ajuste de horarios de asignaturas de la LEE (semestres II a VI) para facilitar el registro en el PFLE.
Socialización del PFLE con estudiantes: resolución de dudas y recolección de percepciones.
Análisis de la competencia en inglés en las pruebas Saber Pro 2023 y 2024 (cobertura 100%).
Anexo: Informe del Plan de Formación en Lenguas Extranjeras (LEE) 2025-2.
Pedagogía: Seguimiento a estudiantes de segundo semestre que ingresan al PFLE.</t>
  </si>
  <si>
    <t>Durante el periodo reportado, se llevaron a cabo cuatro grupos focales con los consejos de cuatro facultades de Educación. Cada profesor representante de las facultades está trabajando en la elaboración de un documento de resultados. Además, el equipo ha sostenido reuniones periódicas (con sus respectivas actas), en las cuales se han discutido los aspectos más relevantes surgidos en los grupos focales.
Se finalizó una versión consolidada del documento que sistematiza los formatos institucionales vigentes en las distintas facultades de la Universidad. Este análisis permitió identificar regularidades, reiteraciones en categorías y formas de evaluación que, aunque varían en su diseño, comparten una lógica instrumental centrada en el control de resultados. El documento también evidencia una limitada articulación entre estos formatos y enfoques formativos, reflexivos o contextualizados de la evaluación docente.
En paralelo, se revisaron, discutieron y analizaron colectivamente doce documentos que presentan diversas perspectivas sobre la evaluación docente universitaria. Este ejercicio permitió establecer una tipología de enfoques, destacando aquellos orientados hacia una evaluación comprensiva, entendida como una valoración de la docencia desde múltiples dimensiones, en diálogo con el contexto institucional, la experiencia pedagógica y las prácticas colaborativas. Este análisis comparativo sirvió como base para formular criterios preliminares que orientarán el diseño del modelo evaluativo de la Universidad Pedagógica Nacional.
Como parte de las estrategias de consolidación teórica y deliberación colectiva, el 17 de junio se llevó a cabo el panel académico “Evaluación de la Docencia Universitaria: Posibilidades y Desafíos”, con la participación de la profesora Olga Cecilia Díaz, el profesor Juan Vicente Ortiz (invitado externo) y el profesor Guillermo Bustamante Zamudio. Este evento aportó perspectivas críticas y propositivas que enriquecen la discusión teórica y contribuyen al desarrollo de un modelo coherente con los principios pedagógicos y políticos de la Universidad.
Además, se realizaron grupos focales con los consejos de facultad, a partir de los cuales se definieron elementos clave para el sistema de evaluación docente. Actualmente, se está elaborando un cuestionario dirigido a todos los profesores de la UPN, que será enviado en octubre. También se definieron criterios y se estableció el número de participantes por facultad para los encuentros programados en octubre y noviembre.</t>
  </si>
  <si>
    <t>DBI – Proyecto FCTBI12024132
Actividades educativas para fortalecer acciones del museo en preparación de la exposición temporal “Cuadernos de viaje de la Hicotea”: 
Talleres y creación de material divulgativo y educativo.
Formación en mediación con voluntarios del museo.
Proyecto CIUP DBI-078-S-25: 
Talleres y espacios de formación desde el semillero de ornitología, vinculando la colección de pieles del museo.
Dos talleres de arte agar (uno en la Semana del Departamento de Biología y otro para voluntarios del MHN-UPN).
Diseño de dos videos accesibles (audio y lengua de señas) sobre galerías de arte agar, publicados en YouTube.
Participación en: 
Noche de los Museos Bogotá.
III Atardecer del MHN-UPN.
Encuentro de Semilleros de Investigación UPN.
FCTBI98121 – Observatorio de Educación Ambiental
Dos reuniones con Carlos Galvis (ORI) para explorar un acuerdo de voluntades entre universidades de la Mesa Técnica de Licenciaturas en Ciencias Naturales y Educación Ambiental.
Organización y participación en reuniones del equipo de la Mesa Técnica.
DBI – Museografía y Gestión Cultural
En articulación con el Centro de Museos y el MOG, se desarrolló la museografía para la exposición temporal del III Atardecer del Museo: 
Ejercicios de curaduría, expografía y formación en mediación.
Participación exitosa en la Noche de Museos.
1.Producción del libro ilustrado Paramor, libro ilustrado interactivo para el reconocimiento y valoración de la vida del Parque Nacional de Sumapaz  (Convocatoria libros infantiles y juveniles). httpPARAMOR
2. Producción material transmedia CEPAZ. CEPAZ
3.Actualización libro digital Luchas con raíces con un nuevo espacio web. MICROSITIO LUCHAS https://xd.adobe.com/view/b6e4aebc-8b37-4069-b649-763a69e6b28e-e3b7/
4. Evaluación editorial y digital del proyecto Anundando Caminos (Convocatoria libros infantiles y juveniles) ANUDANDO CAMINOS
5. Micrositio guía de desarrollo de proyectos digitales https://editorial.upn.edu.co/
6. Actualización del material educativo: Estamos en sintonía EstamosEnSintonia.zip
Los proyectos de construcción de materiales educativos corresponden al diseño de diez experiencias transmedia dedicadas a los siguientes temas: Movimientos Universitarios, Educación Rural, bell hooks, Orlando Fals Borda, Educación para la Paz y Cátedra Ambiental. Cada experiencia integra componentes audiovisuales, sonoros y gráficos que articulan los contenidos de manera pedagógica y narrativa.
Durante este año se avanzó en el diseño de cuatro experiencias transmedia. Actualmente, se encuentran disponibles las experiencias sobre bell hooks, Orlando Fals Borda, Educación para la Paz y Cátedra Ambiental, las cuales pueden consultarse en el sitio web de la Subdirección de Recursos Educativos:
https://recursoseducativos.upn.edu.co/
Las cuatro experiencias restantes se proyectan para el próximo año, con el fin de cumplir en su totalidad el indicador del PDI y consolidar el desarrollo de las diez experiencias transmedia previstas para el periodo 2020–2026</t>
  </si>
  <si>
    <t>Se ha avanzado en la virtualización de diversos espacios académicos pertenecientes a varias facultades, entre ellas Ciencia y Tecnología, Educación, Educación Física y Bellas Artes. Hasta la fecha, se ha implementado este proceso en el 20,5% de los 34 programas de pregrado y posgrado de la Universidad. Entre los programas que ya cuentan con espacios virtualizados se encuentran: Profesionalización en Recreación, Licenciatura en Educación Básica Primaria (modalidad a distancia tradicional), Especialización en Pedagogía (modalidad a distancia), Maestría en Docencia de la Química (modalidad bi-learning), Maestría en Estudios Contemporáneos en Enseñanza de la Biología (modalidad a distancia), Maestría en Tecnologías de la Información Aplicadas a la Educación y Licenciatura en Tecnología.
Adicionalmente, se han recibido requerimientos de virtualización por parte de al menos cuatro programas más, mientras que otros seis se encuentran en fase de análisis, ya que corresponden a programas en proceso de creación y actualmente están siendo asesorados.s a varias facultades, entre ellas Ciencia y Tecnología, Educación, Educación Física y Bellas Artes. Hasta la fecha, se ha implementado este proceso en el 20,5% de los 34 programas de pregrado y posgrado de la Universidad.</t>
  </si>
  <si>
    <t>Durante el primer y segundo semestre de 2025 se elaboró el cronograma de actividades en articulación con los equipos académicos y la Subdirección de Admisiones. Se gestionaron las homologaciones, se atendieron los requerimientos académicos y se surtieron los trámites correspondientes ante el Consejo Académico.
Como resultado del análisis de las solicitudes, la revisión de los programas y las mesas de trabajo interprogramas, se recibieron 23 postulaciones en el semestre 2025-1 y 13 en el semestre 2025-2. Conforme al cronograma aprobado, se desarrollaron las actividades correspondientes dentro de los programas académicos.
Actualmente, se encuentra en proceso de revisión final la propuesta normativa que deroga el Acuerdo 022 del 4 de abril de 2022 y establece el nuevo reglamento para el Doble Programa en la Universidad Pedagógica Nacional. Este documento ha sido trabajado en conjunto con los coordinadores de programa de las cinco facultades.
Doble Titulación
UPN – UDFJC
Se estableció y aprobó el cronograma de actividades para el proceso de doble titulación entre los programas de Licenciatura en Educación Especial (UPN) y Licenciatura en Educación Infantil (UDFJC) para los semestres 2025-1 y 2025-2. Se definieron los espacios académicos homologables para los estudiantes de la UPN en la universidad de destino (UDFJC), se recibieron las solicitudes y se realizó el estudio correspondiente.
En el semestre 2025-1, 5 estudiantes de la UDFJC cursaron doble titulación en la LEE de la UPN, y 10 estudiantes de la UPN cursaron doble titulación en la LEI de la UDFJC.
En el semestre 2025-2, se postularon 6 estudiantes de la UPN, de los cuales 3 cumplieron con todos los requisitos y actualmente cursan doble titulación en la LEI de la UDFJC.
UPN – UTFPR (Licenciatura en Biología)
Se avanzó en el proceso de doble titulación entre los programas de Licenciatura en Ciencias Biológicas de la Universidade Tecnológica Federal do Paraná (UTFPR) y Licenciatura en Biología de la UPN. Se elaboró el convenio que establece los lineamientos para su implementación, el cual fue presentado ante los consejos de departamento y facultad, y socializado ante el Consejo Académico. El convenio fue firmado en agosto por los representantes legales de ambas instituciones.
UPN – UDFJC (Deporte y Administración Deportiva)
Se continúa con el proceso de doble titulación entre los programas de Deporte (UPN) y Administración Deportiva (UDFJC). Se han realizado reuniones con los equipos docentes de ambas instituciones, se definieron los créditos homologables y se establecieron acuerdos para la elaboración del convenio. La propuesta fue presentada ante el Consejo de Facultad en junio y recibió una valoración favorable. En el segundo semestre de 2025 se realizaron encuentros con las directivas de la UPN, y actualmente se están realizando los ajustes sugeridos. Se espera la remisión final del convenio a la Vicerrectoría Académica para continuar con la socialización ante el Consejo Académico y el trámite de firmas.
UPN – UTFPR (Maestría en Docencia de la Química)
Se adelanta el proceso de doble titulación entre el Programa de Posgrado en Enseñanza de la Ciencia y la Tecnología de la UTFPR y la Maestría en Docencia de la Química de la UPN. Se elaboró el convenio correspondiente, se presentó ante los consejos de departamento y facultad, y actualmente se tramitan los vistos buenos con las dependencias pertinentes. Está pendiente la socialización ante el Consejo Académico y el trámite de firmas por parte de ambas universidades.
Núcleo Común
Se elaboró un documento en versión extensa y resumida que presenta:
Un balance histórico sobre el trabajo realizado en la Universidad en torno al Núcleo Común.
Una revisión de experiencias similares en universidades públicas y privadas del país.
Propuestas y proyecciones para la consolidación del Núcleo Común en la UPN.
Siguiendo la ruta metodológica definida por la Dirección de la VAC, se establecieron tres fases para el análisis curricular:
Fase 1: Revisión de los programas académicos con base en una propuesta inicial de componentes comunes.
Fase 2: Clasificación de asignaturas mediante una matriz por facultad.
Fase 3: Análisis de la información para generar informes por facultad.
Facultades analizadas:
Facultad de Bellas Artes
Facultad de Humanidades
Facultad de Ciencia y Tecnología
Facultad de Educación
Facultad de Educación Física
Sistema de Laboratorios – FEF
Solicitud de recursos: Se remitió a la Oficina de Desarrollo y Planeación la ficha para incluir el sistema de laboratorios en la solicitud de apoyo tecnológico vía ATENEA.
Gestión de personal: Creación de una plaza de supernumerario para atención constante del laboratorio de fisiología y según requerimientos de programas y maestría.
Protocolos: Se elaboraron protocolos para préstamo y uso de laboratorios y equipos.
Compras: Se realizaron adquisiciones de elementos para el laboratorio (octubre 2025).
Documento estructural: Se desarrolló y socializó con expertos un documento que perfila la estructura del sistema de laboratorios para retroalimentación.</t>
  </si>
  <si>
    <t>Ajuste Curricular
El documento de ficha inicial fue presentado y aprobado por el Consejo de Facultad en sesión CF 050 (21-10-25).
Se realizará un ajuste final para enviarlo al GITAC, con el fin de que inicie su trámite en las dependencias correspondientes durante el periodo 2026-1.  https://www.canva.com/design/DAG04RnEdck/lZFULhzg1aM69v-n2UJ9Ww/edit?utm_content=DAG04RnEdck&amp;utm_campaign=designshare&amp;utm_medium=link2&amp;utm_source=sharebutton</t>
  </si>
  <si>
    <t xml:space="preserve">A través de la SAE, para la vigencia 2025 se ejectuaron los siguentes proyectos con impacto social los cuales corresponden a SIMES II, Plan Decenal, Ciudad Bolívar, Barrismo Social, Gobernación PEI, Usaquén, Sonidos, Danzas, Diplomado en Afrocolombianidad. </t>
  </si>
  <si>
    <t>En el marco del ajuste del Reglamento Estudiantil, desde el Programa de Convivencia se lideraron espacios de diálogo y trabajo colaborativo con diferentes estamentos de la comunidad universitaria. Como resultado se publicaron en el micrositio del Programa de Convivencia algunos documentos de las memorias de los espacios desarrollados: https://bienestar.upn.edu.co/convivencia/ 
Las actividades desarrolladas incluyeron: 
Mesas Amplias de diálogo dirigidas a la comunidad universitaria: 
a.	Mesa Amplia #1: Género y diversidades: 6 de mayo  
b.	Mesa Amplia #2: Mesa para el abordaje de temas en relación con las sustancias psicoactivas: 14 de mayo  
Mesas de diálogo con Docentes: 
a)	Mesa dialogo con profesores #1 (psicopedagogía)= 24 de abril 
b)	Mesa dialogo con profesores #2 (Humanidades)= 08 de mayo 
c)	Mesa dialogo con profesores #3 (Fac. Bellas artes) = 06 mayo 
d)	Mesa dialogo con profesores #4 (Departamento de Física y Química - Ciencia y Tecnología) = 29 de abril 
e)	Mesa dialogo con profesores #5 (Educación Física) = 05 de mayo 
Mesas de diálogo con funcionarios administrativos y Trabajadores Oficiales: 
a.	Una mesa con personal administrativo= 11 de junio 
b.	Una mesa con trabajadores oficiales= 13 de junio
para este  trimestre se realizaron un total de 09 espacios. 
Tercer  trimestre:
En el marco del ajuste del Reglamento Estudiantil, desde el Programa de Convivencia, y posterior a la realización de los espacios de diálogo y trabajo colaborativo con diferentes estamentos de la comunidad universitaria, se desarrolló un documento de propuesta preliminar durante el tercer trimestre que acompaña el borrador de resolución  para la modificación del reglamento estudiantil de pregrado, especialmente al capítulo 8 sobre convivencia universitaria, documento construido en articulación con la Oficina Jurídica de la universidad.
Cuarto Trimestre:
En el marco del ajuste del Reglamento Estudiantil, desde el Programa de Convivencia, para el presente trimestre se entrega copia del correo remitido al subdirector de bienestar para validación y aprobación con los documentos de análisis de los escenarios de participación, la propuesta de modificación del capítulo 8, acompañada del borrador de la resolución en articulación con la Oficina Jurídica de la universidad.</t>
  </si>
  <si>
    <t xml:space="preserve">La efectividad del PAA (Inversión y Contratistas) correspondiente a la ODP es del 62,3%. Esta cifra se calcula sumando los totales de los dos planes: el total programado en el Plan Anual de Adquisiciones para inversión, que asciende a $29,157,592,910, y el total programado para contratistas, que es de $7,113,556,535. Esto da un total de $23,543,358,255, que se divide entre el total de compromisos, que suma $22,616,631,803. De este total, los compromisos para inversión son de $16,377,276,936 y para contratistas de $6,239,354,866.
</t>
  </si>
  <si>
    <t>Para el I y II Trimestre de la vigencia 2025, fueron beneficiados un total de 214 funcionarios de un total de 692 pertenecientes a las modalidades de vinculación; administrativos, supernumerarios y trabajadores oficiales. Discriminados así:
- Administrativos: 98 funcionarios administrativos de 227 vinculados
- Trabajadores oficiales: 10 Trabajadores Oficiales de 104 vinculados
-Supernumerarios: 106 Supernumerarios de 361 vinculados.
Durante el III Trimestre de la vigencia 2025, fueron beneficiados un total de 170 funcionarios de un total de 695 pertenecientes a las modalidades de vinculación; administrativos, supernumerarios y trabajadores oficiales. Discriminados así:
- Administrativos: 48 funcionarios administrativos de 227 vinculados
- Trabajadores oficiales: 8 Trabajadores Oficiales de 107 vinculados
-Supernumerarios: 114 Supernumerarios de 364 vinculados, de lo cual se pudo obtener un 24,46% de funcionarios beneficiados con actividades de capacitación.
Para el IV Trimestre de la vigencia 2025, fueron beneficiados un total de 80 funcionarios de un total de 696 pertenecientes a las modalidades de vinculación; administrativos, supernumerarios y trabajadores oficiales. Discriminados así:
- Administrativos: 25 funcionarios administrativos de 224 vinculados
-Supernumerarios: 55 Supernumerarios de 365 vinculados, de lo cual se pudo obtener un 24,46% de funcionarios beneficiados con actividades de capacitación. El total acumulado de la vigencia 2025, asciende a un 67% de funcionarios beneficiados con actividades de Capacitación y Bienestar en la UPN.
Para el I y II Trimestre de la vigencia 2025, fueron beneficiados un total de 214 funcionarios de un total de 692 pertenecientes a las modalidades de vinculación; administrativos, supernumerarios y trabajadores oficiales. Discriminados así:
- Administrativos: 98 funcionarios administrativos de 227 vinculados
- Trabajadores oficiales: 10 Trabajadores Oficiales de 104 vinculados
-Supernumerarios: 106 Supernumerarios de 361 vinculados.
Durante el III Trimestre de la vigencia 2025, fueron beneficiados un total de 170 funcionarios de un total de 695 pertenecientes a las modalidades de vinculación; administrativos, supernumerarios y trabajadores oficiales. Discriminados así:
- Administrativos: 48 funcionarios administrativos de 227 vinculados
- Trabajadores oficiales: 8 Trabajadores Oficiales de 107 vinculados
-Supernumerarios: 114 Supernumerarios de 364 vinculados, de lo cual se pudo obtener un 24,46% de funcionarios beneficiados con actividades de capacitación.
Para el IV Trimestre de la vigencia 2025, fueron beneficiados un total de 80 funcionarios de un total de 696 pertenecientes a las modalidades de vinculación; administrativos, supernumerarios y trabajadores oficiales. Discriminados así:
- Administrativos: 25 funcionarios administrativos de 224 vinculados
-Supernumerarios: 55 Supernumerarios de 365 vinculados, de lo cual se pudo obtener un 24,46% de funcionarios beneficiados con actividades de capacitación. El total acumulado de la vigencia 2025, asciende a un 67% de funcionarios beneficiados con actividades de Capacitación y Bienestar en la UPN.</t>
  </si>
  <si>
    <t xml:space="preserve">Trimestre 1:
Al corte del primer trimestre de la vigencia el PETI cuenta con un nivel de implementación de 0% debido a que aun esta en la fase 3 de construcción. Sin embargo se han venido adelantando actividades tendientes al plan estratégico de tecnologías de la información, como: Adquisición de licencias, adquisición de equipos de computo, dotación de espacios tecnológicos, etc.
Trimestre 2 y 3:
Al corte del tercer trimestre la estrategia mantiene el mismo estatus reportado en el trimestre anterior, toda vez que el PETI continúa en su fase 3 ""Construir"".
Trimestre 4:
Al corte del cuarto trimestre de 2025, la estrategia mantiene el estatus reportado en el trimestre anterior, dado que formalmente el PETI no ha sido aprobado.  El 25 de noviembre de 2025 se llevó a cabo la sesión de Comité de Gobierno Digital en la cual el secretario técnico del comité, el profesional especializado en Seguridad de la Información, realizó un recuento de la gestión adelantada durante el 2025 para la aprobación del PETI, el cual ha pasando por revisiones de diferentes ámbitos del nivel directivo como la Rectoría, la Vicerrectoría Administrativa y Financiera, la Vicerrectoría Académica, el CINNDET, así como en dos sesiones del Consejo Superior Universitario (julio y agosto de 2025), el Comité del Sistema Gestión Integral (agosto de 2025), y el Comité Directivo (24-nov-2025 y 1-dic-2025), atendiéndose todas las recomendaciones recibidas en cada reunión.  En la sesión del 1 de diciembre de 2025 en el Comité Directivo se presentaron los proyectos priorizados y costeados por vigencia, para lo cual el comité solicitó realizar nuevos ajustes, los cuales al cierre de la presente vigencia se encuentran en curso.
</t>
  </si>
  <si>
    <t>Trimestre 2
Al corte del segundo trimestre la estrategia no tiene avance porcentual debido a que se requiere de un Arquitecto de Soluciones de Tecnología para que realice el diseño de la arquitectura necesaria para la articulación de los Sistemas de Información de la UPN.
Trimestre 3
Dadas las condiciones de la SGSI y las dificultades que sostuvieron durante lo corrido de la vigencia, esta estrategia no se desarrollará en el presente año. Se espera solicitar recursos para contratar los servicios profesionales que se encarguen de esta tarea, ya que el personal adscrito a la SGSI no es competente para su desarrollo.</t>
  </si>
  <si>
    <t>Actualmente se cuenta con un borrador para la elaboración de un convenio que permita desarrollar el Plan Maestro de Infraestructura de la Calle 72. Sin embargo aun no hay avance en ninguna de las fases.	
II trimestre
A corte de segundo trimestre  se escogió la propuesta presentada por la Empresa de Renovación Urbana de Bogotá – RENOBO, ya que es la propuesta que mejor responde a los requerimientos técnicos y económicos de la Universidad. Con esto se aceptó formalmente, y con esto se inició la etapa precontractual
III trimestre
A corte de tercer trimestre se ha avanzado en la parte precontractual con la Empresa de Renovación Urbana de Bogotá – RENOBO, sin embargo aun no ha iniciado su ejecución.
IV trimestre
A corte de tercer trimestre se ha avanzado en la parte precontractual con la Empresa de Renovación Urbana de Bogotá – RENOBO, sin embargo aun no ha iniciado su ejecución.</t>
  </si>
  <si>
    <t>Durante el semestre 2025-1 se adelantó el proceso de acompañamiento académico para los estudiantes que presentarían el examen Saber Pro. Se realizaron seis sesiones de tutoría sincrónica a través de Microsoft Teams, los días 13, 19, 25 y 27 de marzo, y 1 y 3 de abril. Todas las sesiones fueron grabadas y publicadas en el canal institucional de YouTube, con el fin de facilitar el acceso a la comunidad universitaria.
Además, se desarrolló un simulacro del examen en la plataforma Moodle: el 24 de abril de manera presencial y el 27 de abril de forma sincrónica.
Actualmente, no se cuenta con información suficiente para diferenciar con precisión la población estudiantil participante. No obstante, se está realizando un cruce de bases de datos con el objetivo de calcular el porcentaje correspondiente.</t>
  </si>
  <si>
    <t xml:space="preserve">En el mes de marzo, se logró una Cobertura de beneficiarios de los talleres de cultura, deporte y recreación ofertados a la comunidad universitaria 1818 participantes, sobre un total de miembros de la comunidad universitaria de 11.981  de  los cuales  se  anexa  evidencia de  participación por ser tan amplia (evidencia No 92).
ENTRENAMIENTO ATLETISMO 	33
EXHIBICIÓN RUGBY - BIKE POLO - PARKOUR 	45
EXHIBICIÓN SLACKLINE - BALANCEBOARD - HULA HUP	27
EXHIBICIÓN STREET HOCKEY 	30
MASTER CLASS YOGA 	72
NOMADA FEST NOGAL 	60
PARTICIPACIÓN TORNEO ASCUN 2025	151
PARTICIPACIÓN TORNEO CERROS 2025	190
ENTRENAMIENTO CICLOMONTAÑISMO 	41
ENTRENAMIENTO EQUIPO DE AJEDREZ 	72
ENTRENAMIENTO EQUIPO DE BALONCESTO	30
BIENVENIDA FUNCIONARIOS 	38
ENTRENAMIENTO BALONCESTO FUNCIONARIAS	87
Del programa de  cultura se beneficiaron:
Nómada Fest 	58
Percusión, Gaitas y Tamboras	20
Taller de danza folclórica	158
Taller de Danza Urbana y Pop Dance	138
Taller de Flamenco y Danza Española	149
Taller de Hip hop y Dance hall	32
Taller de Música (Bajo)	33
Taller de Música (Batería)	19
Taller de Música (Canto)	66
Taller de Música (Guitarra acústica)	38
Taller de Música (Guitarra eléctrica)	25
Taller de Música (Guitarra)	4
Taller de Músicas del Pacifico	24
Taller de Salsa y Bachata	75
Taller de Teatro	102, para un total de 2759
Segundo Trimestre:
Cultura: En el segundo trimestre 2025-1 dentro del programa de cultural participaron en promedio 391 personas. Distribuidos de la siguiente manera: 
308 estudiantes entre pregrado y posgrado, 24 egresados, 12 funcionarios, 13 docentes y 34 externos. Dentro de los talleres, laboratorios y jornadas culturales. Lo cual permitió hacer una gran cobertura por parte del programa que permitió la participación de toda la comunidad y donde nos acercamos a estudiantes, docentes y funcionarios de las distintas sedes de la universidad con diversas actividades que permitieron el enriquecimiento cultural de nuestra comunidad universitaria. 
Deporte: Dentro de la oferta de talleres implementada por el Programa de Deporte y Recreación, orientada a promover la actividad física, el bienestar integral y la participación activa de la comunidad universitaria, se logró un impacto real de 652 participantes durante el II trimestre de 2025.
Esta cifra corresponde al total de personas que tomaron parte en las diferentes actividades programadas, reflejando una respuesta significativa frente a las estrategias propuestas. Los talleres, dirigidos a estudiantes, docentes y personal administrativo, abordaron diversas modalidades de práctica deportiva, recreativa y de movimiento corporal, contribuyendo al fortalecimiento de hábitos saludables, la integración institucional y el uso positivo del tiempo libre.
Tercer trimestre:
En el tercer trimestre 2025 dentro del programa de cultural participaron en promedio 573 personas. Adicionales a las talleres que ya se venían desarrollando se establecieron otros  como: Laboratorio de Auto Edición, Artificios Editoriales, Lenguaje Secreto, FUAZ  Dentro de los talleres, laboratorios y jornadas culturales. Lo cual permitió hacer una gran cobertura por parte del programa que permitió la participación de toda la comunidad y donde nos acercamos a estudiantes, docentes y funcionarios de las distintas sedes de la universidad con diversas actividades que permitieron el enriquecimiento cultural de nuestra comunidad universitaria.
Deporte: Dentro de la oferta de talleres implementada por el Programa de Deporte y Recreación, orientada a promover la actividad física, el bienestar integral y la participación activa de la comunidad universitaria, se logró un impacto real de 636 participantes durante el III trimestre de 2025-2. en actividades  como: Torneo de Bolos y bolirana a Funcionarios, Sokatira, Punta Talón, Plogging, Taller de Pelota Rápida entre otras adjuntas como evidencia.
Esta cifra corresponde al total de personas que tomaron parte en las diferentes actividades programadas, reflejando una respuesta significativa frente a las estrategias propuestas. Los talleres, dirigidos a estudiantes, docentes y personal administrativo, abordaron diversas modalidades de práctica deportiva, recreativa y de movimiento corporal, contribuyendo al fortalecimiento de hábitos saludables, la integración institucional y el uso positivo del tiempo libre.
Cuarto Trimestre:
En el cuarto trimestre, los talleres del Programa de Deporte y Recreación tuvieron la siguiente participación: 72 beneficiarios en el Taller de Pelota Rápida, 11 en el Taller Punta Talón, 29 en Activación Pedagógica RUN y 90 en la Semana de la Química, para un total de 202 beneficiarios.
Cultura: La sumatoria de personas beneficiadas para el trimestre, es de 548, contando las personas impactadas en la Semana de la Cultura y demás acciones desarrolladas por el Programa. 
Se esta realizando el trámite de contratación para la compra de 34 instrumentos y equipos de sonido para el Programa, por un costo de $57.755.114. pesos, provenientes de los recursos del Plan de Fomento al Bienestar, radicado  mediante  Memorando  No 202505600250923,  A  la fecha se  encuentra en elaboración de minuta por parte del grupo de  Contratación. </t>
  </si>
  <si>
    <t xml:space="preserve"> III trimestre:
Se realizaran en el marco del presente indicador, el fortalecimiento del GRUPO DE ORIENTACIÓN Y ATENCIÓN PSICOSOCIAL ESTUDIANTIL, donde se espera aumentar los servicios dirigidos a la comunidad universitaria. Sin embargo al corte de 30/09/2025 no se han realizados las gestiones contractuales, toda vez que esto esta enmarcado en los recursos destinados por parte del MEN (Plan de Fomento al Bienestar) 
Cuarto trimestre:
Durante el cuarto trimestre de 2025 no fue posible avanzar con el trámite contractual para la ejecución de talleres grupales de acompañamiento psicosocial dirigidos a estudiantes con condición de protección especial.
El proceso de selección de los postulantes presentó retrasos, dado que los candidatos inicialmente propuestos no cumplían con el perfil profesional requerido. Esta situación hizo necesario realizar nuevas revisiones, correcciones y ajustes a los estudios previos y a los términos de referencia, los cuales fueron remitidos nuevamente una vez se surtió el proceso de selección. Dichas modificaciones, indispensables para asegurar la idoneidad técnica del proceso, extendieron los tiempos hasta el 24 de noviembre.
Teniendo en cuenta que el calendario académico finalizó el 22 de noviembre de 2025 y los profesionales del GOAE se encontraban finalizando su periodo de vinculación, lo que impedía garantizar la disponibilidad operativa para la ejecución de los talleres. En consecuencia, desde la Subdirección se determinó no continuar con el trámite contractual, dado que no se cumplían las condiciones de oportunidad, ejecución y calidad requeridas.</t>
  </si>
  <si>
    <t>Línea estratégica: memoria, historia y conflictos. 
1) Se entregó el informe con los tres capítulos de la investigación de memoria e historia del movimiento estudiantil en el periodo de 1968 a 1999. 
2) Se mapearon 38 lugares de memoria de la Universidad y 12 de ellos harán parte del proyecto cartográfico ""Bogotá, Ciudad Memoria"". En este documento se da cuenta de una tipología relacionada con los lugares de conmemoración, de movilización social y de acontecimiento. El documento será publicación en el 2026 por parte del Centro de Memoria, Paz y Reconciliación. 
3) Se diseñó por parte del equipo académico del Encuentro Práctica de Resistencia, el anteproyecto de investigación, que permitirá ampliar el campo sobre la noción de resistencia y sistematizar el proceso del primer encuentro de prácticas y horizontes de resistencia desde el sur global. 
Línea estratégica: Derechos, Políticas y prácticas educativas.
4) Desde la perspectiva de investigación multisituada entre tres universidades (Universidad Distrital, Universidad Pedagógica, Universidad de Nariño), la Red Latinoamericana de DDHH, planteó una ruta metodológica que implicó la organización y catalogación de los planes de estudio de tres licenciaturas: sociales, infantil y comunitaria. Esta información y el documento de avance se encuentran en el repositorio de la Red y el CEPAZ. 
 Línea estratégica: educación para la paz y formación de educadores-as.
5) Con el fin de movilizar acciones de reflexión -acción con la comunidad universitaria, se diseñó e implementó el Seminario Internacional Itinerante ""memorias, mujeres y territorios"". Un escenario académico y político que movilizó temas del Acuerdo de Paz y diálogos en la diversidad para construir paisajes de vida. Este proceso de co-organizó con la Universidad del Tolima, la Universidad Nacional Abierta y a Distancia y la Universidad de la Amazonía. 
Línea estratégica: arte, comunicación y culturas de paz.
6 y 7) Se construyó una plan de acción, un documento orientador y se implementaron las actividades proyectadas con los estudiantes del semillero de investigación en arte, comunicación y culturas de paz. Estas se vincularon con la Pedagógica Radio y con la propuesta formativa del Curso de Narrativas Sonoras para la Paz. 
8. Se diseñó e implementó la propuesta metodológica del Festival Universitario y comunitario ""Tejiendo las voces del cuerpo y la memoria"", que se realizó entre 27 al 31 de octubre, el cual contó con dispositivos escénicos y lúdicos que promovieron el diálogo en la memoria, las danzas y el teatro. En las diversas obras, conversatorios, talleres y laboratorios, se contó con la participación de 430 personas. 
Eje transversal: 
9) Se diseño la propuesta académica de la maestría en educación en derechos humanos, paz y memoria. 
10) Se implementó para el último trimestre el Festival de la Vida y los Derechos Humanos, que se vinculó a la propuesta de ruta conmemorativa ""Pinceladas por la vida, la paz y la memoria"", en la que se realizaron acciones de memoria: i) Fair Leonardo Porras; ii) Eduardo Loffsner; iii) Dilan Cruz; iv) Goldson Granados; v) Duban Barros; vi) Carlos Pedraza; vii) Colectivo 82; viii) ASFADDES; ix) Dario Betancourt</t>
  </si>
  <si>
    <t xml:space="preserve">De acuerdo con los estudios técnicos realizados por parte de la Subdirección de Personal, con el objeto de lograr el mejoramiento del personal administrativo y supernumerario al servicio de la Universidad, y para garantizar la adecuada prestación del servicio, en las diferentes unidades académicas y administrativas, conforme al estado actual de la planta de personal Administrativo, se llevó a cabo el nombramiento de 5 personas a la planta, en nombramiento provisional para el II Trimestre de 2025, lo cual equivale a un total de la vigencia anual, que asciende a 10 nombramientos en provisionalidad.
Funcionarios administrativos: 227
Funcionarios vinculados en provisionalidad: 156
Funcionarios vinculados a la provisionalidad en el I y II trimestre: 10.
Para el III Trimestre de 2025, se llevaron a cabo 7 nombramientos provisionales y prórrogas de provisionalidad, lo cual equivale a un total de la vigencia anual, que asciende a 17 personas.
Funcionarios administrativo: 224
Funcionarios vinculados en provisionalidad: 156
Funcionarios vinculados y prorrogados en provisionalidad en el III trimestre: 7.
Para el IV Trimestre de 2025, se llevaron a cabo 5 nombramientos provisionales y prórrogas de provisionalidad, lo cual equivale a un total de la vigencia anual, de 22 personas.
Funcionarios administrativo: 224
Funcionarios vinculados en provisionalidad: 156.    </t>
  </si>
  <si>
    <t>Durante el año se completó el 100% de la actualización de la Política de Comunicaciones de la UPN. El documento incorpora el nuevo capítulo sobre lineamientos para la gestión de requerimientos comunicativos a través de la plataforma Invox, con criterios claros para la recepción, seguimiento y ejecución de solicitudes.
Asimismo, incluye criterios ambientales para la producción de materiales impresos y fortalece los apartados de identidad gráfica, comunicación interna y externa, manejo de crisis reputacional y las secciones de producción sonora y editorial. De esta manera, se consolida un documento integral que orienta de manera actualizada y coherente los procesos comunicativos de la Universidad.
Con el contenido finalizado, la Política de Comunicaciones entra ahora en una fase de revisión institucional para su validación y correcciones. Revisar aquí: https://drive.google.com/file/d/1AAR6iJ5eqgUwRQM81H44bCNQAkmqEi0P/view?usp=sharing</t>
  </si>
  <si>
    <t>Para la creación del Sistema de Medios, se han desarrollado las siguientes actividades referentes a la actualización del Manual de Imagen Corporativa y a la actualización del logo:
Manual de Imagen Corporativa de la Universidad Pedagógica Nacional: se incorporan nuevas tipografías, colores y texturas para el diseño de piezas gráficas más modernas y alineadas con las tendencias actuales.
Logo: se presentaron varias propuestas del rediseño del logo, con variaciones en el espacio y acomodación de los caracteres. 
Seguimiento con corte del 30 de junio:
Se realizó un benchmarking con las Universidades Distrital y Nacional que permitió identificar la estructura de los sistemas integrales de medios, las unidades que le componen, sus funciones y operación, con esto se realizó un esquema de la UPN relacionado con cómo están organizadas las comunicaciones hoy y cuál debería ser la proyección. Esta información fue socializada con la Oficina de Planeación para trabajar de manera articulada en el proceso de reforma orgánica.
Seguimiento con corte del 30 de septiembre:
Se ha avanzado en la construcción de un documento que dé cuenta cómo se han desarrollado las comunicaciones en la Universidad, referentes de otras universidades y una propuesta de cómo podría funcionar para la UPN. Para esto se han citado comités de comunicaciones que permitan de manera articulada con las áreas que tienen actividades relacionadas con las comunicaciones, diseñar un sistema que articule el ejercicio comunicativo en la UPN.</t>
  </si>
  <si>
    <t>Durante lo corrido de año, la UPN ha publicado en la página Web, minisitio ORI, 41 Convenios nacionales e internacionales, marco y específicos, con las siguientes instituciones:
Fundación Revista Raya; Universidad de Talca (Chile), Fundación El Quinto; Universidad Federal de Pernambuco (Brasil); Sociedad Salesiana Inspectoría Bogotá; Universidad Internacional de la Rioja (España), Asociación Nacional Campesina Coordinador Nacional Agrario CNA; Jurisdicción Especial para la Paz – JEP; Escuela Superior de Arte y Diseño ENSA Limoges (Francia), Universidad Federal del Rio Grande del Norte (Brasil); Corporación de Derecho Privado Universidad Alberto Hurtado (Chile); Fundación Yunca Wasi, Corporación Auri Sara Marrugo; Municipio de Fusagasugá (Cundinamarca); Escuela de Arte Taller Sur; Centro Cultural Víctor Jara; Shortwood Teacher's College; Centro Nacional de Memoria Histórica; Universidad Distrital Francisco José de Caldas; Universidad de Santa Cruz del Sur UNISC; Escuela Normal de Ibagué; Alcaldía Municipal de Villeta (Cundinamarca); Promotora Universidad Ciencias Líderes; Organización Comunitaria Delia; Escuela Normal de Gachetá (Cundinamarca); Instituto Pensamiento y Cultura en América Latina IPECAL; Corporación Viva la Ciudadanía; Asociación Distrital de Trabajadoras y Trabajadores de la Educación; Universidad Autónoma de Manizales; Pontificia Universidad Católica del Perú, Universidad Tecnológica Federal de Paraná; Universidad Pedagógica Nacional Francisco Morazán; Fundación VozEs; Fundación Pepaso; Universidad San Buenaventura Seccional Medellín.</t>
  </si>
  <si>
    <t>Se elaboro documento de la política de permanencia institucional basado en los lineamientos del Ministerio de Educación Nacional consolidando las áreas de la institución que ayudan a mitigar las alertas tempranas de deserción  en el modelo de permanencia UPN, dejando también a los asesores de cohorte como rol fundamental. Se plantearon líneas estrategias con indicadores medibles para realizar el respectivo seguimiento a la política. Se envió al vicerrector académico para revisión y retroalimentación.as que componen el Sistema de Permanencia Institucional (programas de bienestar universitario: programa socioeconómico, programa de género y cuidado, programa de atención psicosocial- GOAE), para complementar la información respecto a normativa y estrategias que favorecen la retención estudiantil.</t>
  </si>
  <si>
    <t>Durante la vigencia 2025, el CINNDET superó la meta de 350 participantes, alcanzando un total de 1016 personas capacitadas en programas y actividades académicas. Este resultado integra docentes, estudiantes en formación (practicantes, monitores), funcionarios y participantes externos, en concordancia con el indicador que contempla actividades académicas de manera amplia. Las capacitaciones se desarrollaron en modalidades presencial, virtual e híbrida, a través de jornadas de cualificación programadas, asesorías personalizadas, talleres temáticos, eventos académicos (Steam Day, Día del Internet, Mentores e Impacto Maker) y recursos digitales de autoformación (videotutoriales). La principal dificultad identificada fue la baja asistencia de algunos docentes a las jornadas programadas, ocasionada en parte por la divulgación tardía o incompleta de los espacios a través de los canales institucionales de la universidad.
ENLACE SOPORTES I SEMESTRE 2025: La información  se puede consulta r en el siguiente link https://pedagogicaedu-my.sharepoint.com/:f:/g/personal/cinndet_upn_edu_co/EmMF5l9fSy5ImcFdE9rDT5QBgWqnhL7cq330R_bT-pys-w?e=2bkrMr 
ENLACE SOPORTES II SEMESTRE 2025: La información  se puede consulta r en el siguiente link: https://drive.google.com/drive/folders/1s8BEhcCiOdcerHOqEnK1fynfycsFscSc?usp=drive_link</t>
  </si>
  <si>
    <t>Durante la vigencia 2025, el CINNDET capacitó a 333 docentes en el uso de Tecnologías de la Información y la Comunicación para el diseño e implementación de nuevas didácticas y estrategias de enseñanza y aprendizaje, superando la meta de 250 docentes (133% de cumplimiento). Las capacitaciones abarcaron temáticas de Diseño Instruccional, Diseño Comunicativo, Virtualización Técnica, Manejo de Plataforma Moodle, herramientas de inteligencia artificial (NotebookLM, ChatGPT), realidad virtual, Unity, circuitos electrónicos y estrategias pedagógicas STEAM. Se atendieron docentes de múltiples programas de la Universidad, incluyendo Licenciaturas en Diseño Tecnológico, Electrónica, Tecnología, Biología, Educación Básica Primaria, Educación Especial, Artes Escénicas, Ciencias Sociales, Educación Física, Recreación, Especialización en Pedagogía, Maestrías y CEPAZ, así como docentes de instituciones educativas externas a través del Proyecto STEAM. La principal dificultad fue la baja asistencia de algunos docentes a jornadas programadas, asociada a la divulgación tardía o incompleta de las convocatorias a través de los canales institucionales.
ENLACE SOPORTES I SEMESTRE 2025: La información  se puede consulta r en el siguiente link  https://pedagogicaedu-my.sharepoint.com/:f:/g/personal/cinndet_upn_edu_co/EgKC9AeNgD9Elt7HHNfcITQBMD_G4slKg1jyfOUz83A33A?e=H5WyHs
ENLACE SOPORTES II SEMESTRE 2025: La información  se puede consulta r en el siguiente link: https://drive.google.com/drive/folders/1AnNrYeEOUpCh0PUBzPvtM5zNZDrNr3ik?usp=drive_link</t>
  </si>
  <si>
    <t xml:space="preserve">Del total de 1496 estudiantes matriculados en el IPN, al cierre del mes de septiembre se han asignado 25 becas alimentarias a estudiantes de la Sección de Educación Inicial y del IPN. (soportes correos de asignación de beca alimentaria),                                                                                                                                                                   
Por otra parte 15 estudiantes recibieron el apoyo socioeconómico para participar en la movilidad nacional a Ibagué (Resolución N°121 del 19 de marzo de 2025)
Adicionalmente un total de 24 estudiantes integrantes de los equipos de Voleibol Femenino y Masculino recibieron el apoyo socioeconómico para participar en la movilidad internacional a Republica Dominicana (Resolución No 0454 del 05 de junio de 2025).
Por otra parte, un total de 7 estudiantes del IPN, recibieron el apoyo socioeconómico para participar en la movilidad internacional a Zacatecas México (RESOLUCION No 531 DEL 30 DE SEPTIEMBRE DE 2025 -  PAGO APOYO SOCIOECONÓMICO ESTUDIANTES MOVILIDAD ZACATECAS)
Para el cierre de la vigencia 2025, se otorgó como ultimo apoyo socioeconómico a dos estudiantes del IPN para participar en la movilidad a argentina (RESOLUCIÓN No 572 DEL 27 DE OCTUBRE DE 2025 - PAGO APOYO SOCIOECONÓMICO ESTUDIANTES IPN - ARGENTINA)
Desde la Subdirección de Bienestar UNiversitario. La Cobertura para los  estudiantes en la vigencia 2025  por  cada programa de la siguiente manera:
Cultura 1184; Genero 1613; Salud 4859; Convivencia 1448; Deportes 1041; GOAE 2165; Almuerzo 8380 y otros  servicios  Socieconomico 2499. </t>
  </si>
  <si>
    <t>Primer trimestre: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estos espacios participaron 159 estudiantes.
Segundo trimestre:
Desde el programa de salud se realizan diferentes campañas en busca de la promoción y prevención de enfermedades y una mayor atención en el cuidado de la salud. Para este trimestre la cantidad de atenciones entre los diferentes servicios de Enfermería, Fisioterapia, Higiene Oral, Medicina, Odontología y campañas de promoción y prevención fue de 4073, generando  una  cobertura  total del 34%
Tercer Trimestre:
Salud: Para el tercer trimestre del año 2025 desde el Programa de Salud se beneficiaron 7487 los integrantes de la comunidad universitaria desde los diferentes servicios de atención
El programa de  salud  en la vigencia realizo una cobertura a la comunidad Universitaria a 5280/11981 es  decir  que el 45% de la poblacion accedio a los servicios de  salud  sin tener en cuenta  la atencion Psicologica  la  cual se encuentra  distriminada  en el indicador 96</t>
  </si>
  <si>
    <t xml:space="preserve">Durante la  vigencia 2025 desde la  SBU se inicio el uso del aplicativo de Advaiser, en el cual se va a registrar  la caracterizacióny se encuentran incluidas estas variables.
Adicionalmente dentro de los listados de  asistencia a los diferentes eventos se han venido incluyendo nuevas variables
enlos diferentes instrumentos para vincualción del personal se han implementado la inclusión de las variables de genero </t>
  </si>
  <si>
    <t>Línea estratégica: arte, comunicación y culturas de paz.
1) Se realizaron las 14 sesiones que estaban proyectadas para este periodo en la Cátedra de Vida Universitaria, que contaron con la participación de expertos-as en los temas de cada sesión.
2) Por medio de las prácticas pedagógicas articuladas con la Licenciatura en Educación Infantil, se realizaron espacios de formación en el marco de la exposición sobre las prácticas pedagógicas en el Centro de Memoria, Paz y Reconciliación. 
Línea estratégica: memoria, historia y conflictos: 
3) Se realizaron las 14 sesiones de la Cátedra Colectivo 82 que estaban proyectadas para este periodo. 
4) Se presentaron ante el CIUP dos anteproyectos de investigación: i) Historia y memoria de la afectación a los derechos humanos en la comunidad universitaria de la UPN; ii) Memoria ancestral, imaginación literaria y narración sonora en la escuela: activaciones desde las experiencias educativas de Suárez y Bogotá
5) Se implementó en el IPN el proyecto pedagógico las narrativas territoriales de la memoria para la paz, en los grado octavo, con la participación de los docentes de biología, música, literatura y danzas.
Desde  la  Subdirección de Bienetar Universitario  la sumatoria de los participantes en los espacios y acciones para  fortalecer  el sentido de identidad  fue  de 3832 /11583, los cuales participaron en: dia del maestro, dia  Dulce, Dia de la secretaria, Homenaje a la mujer y dia de la visivilidad trans, 25N, vacaciones  recreativas, Nomada  fest y Bienvenidas  una  en cada semestre.</t>
  </si>
  <si>
    <t>Se generó la verificación técnica de la coincidencia topográfica de los predios a ceder, según la base catastral con la que cuenta el Fideicomiso Lagos de Torca, para lo cual la UPN realizó el contrato N° 602 del 2024, para la Verificación y Actualización Topográfica ante Catastro distrital. Además se realizó la corrección y ajuste del Cerramiento perimetral del predio de Valmaria mediante contrato N° 523 de 2025, para que los linderos físicos coincidan con linderos jurídicos, para con esto obtener la aprobación de Catastro Distrital, según lo conversado con esta entidad en gestiones adelantadas.
Asimismo, se realizó la solicitud y definición por parte de la Secretaría Distrital de Planeación del empalme final entre la Av. Villas y Calle 183 (Av. San Antonio), de manera paralela al proceso de Actualización Topográfica por parte Catastro y se inició el proceso de revisión jurídica de escrituras de desenglobe con el Fideicomiso Lagos de Torca. Proceso que se inició en junio del 2025 y se espera continuar en julio para tener una versión definitiva que permita entre las dos partes (UPN – FIDEICOMISO) obtener la Escritura del desenglobe del predio a ceder y las escrituras de los otros dos predios resultantes de la división.
Por otra parte en 2025 se realizaron gestiones con la Secretaría Distrital de Planeación para establecer la base catastral que aplicaría para la entrega de la cesión, ante las diferencias que se evidenciaron entre el Plano Topográfico del 2019 aprobado por CATASTRO y la base catastral del Plan Zonal Norte y en mayo de 2025 se realizó reunión con el Fideicomiso Lagos De Torca, que permitió llegar a acuerdos en las consultas a Planeación y Catastro, y para revisión técnica del levantamiento topográfico adelantado por la UPN mediante contrato 602 de 2024.
En cuanto a la construcción de la Facultad de Educación Física se ha avanzado en el proceso de desenglobe del predio ubicado en la Av. Las Villas, donde se definieron los linderos y se diligenció la minuta correspondiente, la cual fue revisada junto con otros documentos jurídicos necesarios por parte del Fideicomiso Lagos de Torca. Así mismo se radico la solicitud de incorporación topográfica del predio Valmaría. Actualmente, este predio y sus linderos ya corresponden con la base de datos del Plan Zonal Norte, de acuerdo con lo establecido en el Decreto 088 de 2017.
Así las cosas, se logró definir tres alcances específicos del proyecto Valmaría como a) Estudios y diseños para la construcción de la Facultad de Educación Física, b) Estudios y diseños para la ejecución de las cargas urbanísticas y c)	La modificación del Plan Parcial del predio
La Construcción de la Sede Valmaría se encuentra en una fase de estructuración de los Estudios, Diseños y Trámites necesarios para poder culminar con la construcción de la Sede de Valmaría de la Universidad Pedagógica Nacional. Durante esta fase se vienen realizando actividades en diferentes frentes de manera simultánea para poder avanzar tanto en la ejecución de los diseños, como en consecución de los recursos para la fase de construcción.</t>
  </si>
  <si>
    <t>Teniendo en cuenta la necesidad de dotar a la Universidad de un instrumento de planeación de la infraestructura física para un trabajo al largo plazo de 15 o 20 años, por lo que se consideró pertinente contratar la formulación de un Plan Maestro de Infraestructura Física para el periodo 2026 – 2040, estimándose un valor máximo de $ 3.010.000.000 que se deduce de las consultas y cotizaciones que el Grupo Interno de Trabajo de Infraestructura Física realizó en 2024 y 2025 bajo la coordinación de la rectoría y la vicerrectoría Administrativa y Financiera. En principio se planteó la modalidad de selección mediante un concurso público abierto, pero finalmente se optó por apoyarse en entidades públicas con amplia experiencia en la formulación de proyectos inmobiliarios y de arquitectura en el país, a las cuales se les solicitó cotizar la consultoría para un grupo de proyectos fundamentales para la Universidad, entre ellos, el de la formulación del Plan Maestro de Infraestructura Física para el periodo 2026 – 2040. De esta manera se da cumplimiento a la planeación de las inversiones en infraestructura fijada en el Plan de Compras para el año 2026.
De otra parte, la Universidad Pedagógica Nacional de acuerdo con su Estatuto de Contratación, capítulo sexto – modalidades de selección de contratistas, artículo 18 – Contratación Directa, numeral 2° indica que la Universidad podrá celebrar “Contratos y Convenio interadministrativos, siempre que las obligaciones derivadas de los mismos tengan relación directa con el objeto o misión de las partes”. 
De conformidad con lo anterior,se solicita cotización a la Universidad Nacional teniendo en cuenta la misión, función y deberes del Centro de Extensión Académica – CEA tienen relación directa con la ejecución del contrato ya que el CEA, como dependencia de la UNAL, es la encargada de alcanzar la excelencia al servicio de la extensión universitaria, mediante la construcción, promoción y materialización de la relación de la Universidad con la Nación, a través de la participación en la construcción de redes, tejidos sociales, cultura nacional y ciencia efectiva en las áreas vinculadas a la tecnología, artes y medio ambiente; prestar servicios de extensión en las áreas de trabajo definidas por el Consejo Directivo a las distintas organizaciones de la comunidad nacional e internacional.
De acuerdo al análisis realizado del sector socioeconómico y tras definir las potenciales entidades que podrían ejecutar el objeto de esta consultoría, por parte de la UPN se emitió la solicitud oficial para la cotización de varios alcances técnicos necesarios para el desarrollo y mejoramiento de la Infraestructura de la Institución, esto con el fin de definir el posible valor que tendría la ejecución de los alcances presentados. Estas comunicaciones fueron enviadas durante el último año a la Universidad Nacional de Colombia – UNAL, la Empresa de Renovación y Desarrollo Urbano de Bogotá – RENOBO, al Fondo de Desarrollo de la Educación Superior – FODESEP y a la Financiera de Desarrollo Nacional - FDN. Dado lo anterior se decide realizar un convenio interadminsitrativo para el desarrollo del PDI teniendo en cuenta que:
-	La propuesta de la Universidad Nacional en la Fase Inicial correspondiente a la identificación y caracterización funcional, propone alcances de: identificación predial y normativa, caracterización funcional e identificación de acciones de mantenimiento, para todas las instalaciones de la UPN; en tanto, la propuesta de RENOBO prevé los aspectos anteriores solo para 4 instalaciones priorizadas (Calle 72, IPN, Nogal y Valmaría).
-	Para el alcance de la Fase 2, la propuesta de la Universidad Nacional contempla levantamiento topográfico para las 4 instalaciones priorizadas (Calle 72, IPN, Nogal y Valmaría), en tanto la propuesta de RENOBO solo contempla estos alcances sobre las instalaciones en calle 72.
-	En la propuesta de la Universidad Nacional, no prevé una FASE 4, correspondiente a un proceso de trámite de Cabida y Linderos y/o actualización Topográfica, pero si incluyen toda la verificación del estado actual de linderos y la determinación de los tramites a seguir para subsanación de posibles inconsistencias que se puedan presentar por esta aspecto, aclarando que no incluyen el proceso de tramites, ya que iniciar procesos de subsanación puede entorpecer o retrasar procesos de obtención de licencia de construcción de otras edificaciones al interior de la Calle 72.  
-	En resumen, la propuesta de la Universidad Nacional, propende por un análisis más completo de todas las instalaciones de la UPN, a fin de generar un documento integral que facilite la toma de decisiones, no solamente de las sedes priorizadas, pero igualmente focalizando los recursos en estas últimas. Por otra parte, con los mismos recursos, reorganiza los esfuerzos para alcanzar a abarcar más alcances que beneficien a la UPN. 
En este sentido a corte de 2025  se establecen los criterios y bases para la elaboració del convenio interadministrativo que permitirá a la Universidad desarrollar el Plan Maestro de Infraestructura en la vigencia 2026.</t>
  </si>
  <si>
    <t>Se está recopilando información sobre los estudiantes que participan en escenarios de innovación pedagógica y didáctica, en preparación para el evento programado el 12 de noviembre de 2025. Según los datos proporcionados por los programas académicos, durante el primer semestre de 2025 se registró un total de 175 estudiantes vinculados a procesos de investigación o innovación educativa.
PP IV
Las prácticas pedagógicas continúan desarrollándose en el marco del proyecto Casa Ana Frank en ambos programas.
Avance: 100%.
LECO IV
El proyecto Casa Ana Frank no tuvo continuidad en este programa, ya que los estudiantes no se articularon.
desde el IPN para el año 2025 se dio cumplimiento al indicador Número de trabajos enfocados en investigación, proyección social y extensión que articulan las prácticas del IPN, dado que tres proyectos de investigación trabajaron en la convocatoria CIUP https://ciup.upn.edu.co/wp-content/uploads/2023/12/Resultados-.pdf
UNIVERSIDAD PEDAGÓGICA NACIONAL COMITÉ DE INVESTIGACIONES Y PROYECCIÓN SOC - ciup.upn.edu.co</t>
  </si>
  <si>
    <t>Se presentó la viabilidad de la Maestría en Interculturalidad, Género y Educación, aprobada por los consejos de Departamento y Facultad.
Investigación y Publicaciones
Como resultado de la convocatoria de semilleros y grupos de investigación: 
•	5 artículos aceptados de semilleros FED.
•	4 artículos de profesores del Comité, que integrarán el libro conmemorativo de los 70 años de la FED.
•	Se continuará trabajando en la publicación del libro para 2026.
Estrategias destacadas: 
•	Plan de formación docente: acompañamiento a la productividad y cursos virtuales.
•	Proyecto Valmacondo 
•	 Feria del Libro FEF.
•	Apoyo del Comité de Facultad para postulación de proyectos CIUP.
•	Otras acciones de proyección social e investigación.</t>
  </si>
  <si>
    <t xml:space="preserve">Eventos y Articulación Académica
Formalización y proyección presupuestal: Se presentaron los eventos en el listado anual solicitado por la ORI.
Eventos realizados (septiembre-octubre 2025): 
Congreso de Didáctica del Deporte.
Congreso Payacuar de la Educación Física.
Evento proyectado: 
I Congreso y II Seminario de Ciencias del Deporte y la Actividad Física (octubre 2025), en el marco de la Maestría en Ciencias del Deporte y la Actividad Física.
Acciones académicas y de productividad: 
Publicación de libro derivado del Congreso de Didáctica (lanzado en FILBo 2025).
Número especial de la Revista Lúdica Pedagógica derivado del Congreso Payacuar (en versión preliminar).
Articulación institucional: 
Discusión en Consejo de Facultad (CF 057 – 25/11/25) sobre relevancia, periodicidad y articulación de eventos entre programas.
Primer trimestre: en el periodo reportado se ha venido adelantado la planeación de la agenda académica en al cual se proponen los eventos relacionadas con ciencia abierta y el piloto de medición de circulación.
Segundo Trimestre: Se viene planeando actividades para el segundo semestre del 2025 para responder a esta acción.                                Tercer trimestre: A la fecha se realizó el encuentro de Ética en la investigación: aprendizajes y retos ha realizado dos sesiones del Comité de ética en la investigación en el marco de la Semana de la Facultad de Educación. Se están planeando dos encuentros sobre la ciencia abierta de la mano de el Grupo Interno de Trabajo Editorial                                                                                Cuarto Trimestre: En el marco de la Semana de la investigación expandida 2025 se realizaron dos eventos en los que se abordó la temática de ciencia abierta, el primero se desarrolló el 27 de noviembre y el segundo el 4 de diciembre. Estos dos eventos aportan al componente del PDI 
En lo que va del año 2025, se han realizado diez producciones de la serie Mentes Maestras. Cada uno de estos episodios aborda temáticas relevantes para la comunidad académica, tales como: dimensiones del cuidado, educación para la paz, Trump 2.0, la escuela radical, las artes y la literatura, y Gab y Creatividad: el placer de estar vivo. Estas producciones hacen parte del compromiso de la Subdirección de Recursos Educativos con la circulación del pensamiento crítico y las narrativas pedagógicas contemporáneas. (Ver: https://youtu.be/seyTvyRXM9s?si=FlSv-9OJq-Ik6f6L)	
</t>
  </si>
  <si>
    <t>El indicador no presenta avance en el primer trimestre debido a que la digitalización de las series y/o subseries documentales se realizan dentro del último trimestre de la vigencia, sin embargo se han alistado 14.740 folios de documentos a digitalizar.
III trimestre
Se presenta avance en el indicador con la digitalización de la subserie Actas Generales de Graduación – IPN, en cumplimiento de las actividades programadas para la vigencia, correspondiente a 55.378 folios y un total de 62.058 imágenes generadas.
Se logró la digitalización de nueve (9) series y/o subseries documentales , ampliando el alcance inicialmente previsto. Al cierre de la vigencia, se logró consolidar el componente con el alistamiento de 185.600 folios y la obtención y revisión de 112.696 imágenes derivadas de los procesos de digitalización ejecutados. Asimismo, se logró organizar 25.462 folios de expedientes de historias laborales de personal activo y 10.666 folios correspondientes a historias académicas de graduados, cumpliendo con las actividades programadas para el periodo.</t>
  </si>
  <si>
    <t>Para el primer trimestre ingresaron 1.315
Para el segundo trimestre ingresaron 1.521 usuarios
Para el 3er Trimestre ingresaron 1.405 usuarios
Para el 4to Trimestre ingresaron 1.608 usuarios
Para un total de 5.849 usuarios distribuidos así:
Estudiantes: 5.039
Docentes: 582
Administrativos: 228</t>
  </si>
  <si>
    <t>n/A</t>
  </si>
  <si>
    <t>La UPN (Colombia) en colaboración con el ISFODOSU (República Dominicana), la UNIPE (Argentina), la UPN (México), la UNAE (Ecuador), la UPNFM (Honduras), la UMCE (Chile) y la UPB (Bolivia), instituciones miembros de la Red Educativa Universitaria de Conocimiento y Acción Regional (REDUCAR) se ofertaron y realizaron las CATEDRAS DE FORMACIÓN, actividad académica internacional en línea dirigida a estudiantes de pregrado y posgrado de cada una de las universidades miembro, cuyas tematicas fueron las siguientes:
CATEDRA DE FORMACIÓN REDUCAR: "Educación Inicial". Plataforma de la UPNFM (Honduras). Fecha 28 de abril de 2025 a 12 de mayo de 2025.
CATEDRA DE FORMACIÓN REDUCAR: "Educación ambiental: crisis, casos y conflictos, respuestas sociales y artísticas". Plataforma de la UPN(Colombia). Fecha 28 de abril de 2025 a 12 de mayo de 2025.
CATEDRA DE FORMACIÓN REDUCAR: "Genero, diversidad sexual y salud. un asunto educativo". Plataforma de la UPN (México). Fecha 19 al 30 de mayo de 2025.
CATEDRA DE FORMACIÓN REDUCAR: "Interculturalidad y educación en América Latina". Plataforma de la UNAE (Ecuador). Fecha 19 al 30 de mayo de 2025.
CATEDRA DE FORMACIÓN REDUCAR: "Educación Inicial". Plataforma de la UPNFM (Honduras). Fecha 3 de octubre de 2025 a 7 de noviembre de 2025.
CATEDRA DE FORMACIÓN REDUCAR: "Genero, diversidad sexual y salud. un asunto educativo". Plataforma de la UPN (México). Fecha 3 al 14 de noviembre de 2025.
CATEDRA DE FORMACIÓN REDUCAR: "Interculturalidad y educación en América Latina". Plataforma de la UNAE (Ecuador).  Fecha 17 de octubre de 2025 a 7 de noviembre de 2025.
https://invox.upn.edu.co/userfiles/files/Convocatoria%20Reducar_2025_1.pdf
https://invox.upn.edu.co/userfiles/files/Convocatoria%20REDUCAR%202025-2(2).pdf
De igual forma, en colaboración con el Instituto Federal del Río Grande del Norte (Brasil), se llevó a cabo durante el primer y segundo semestre, el CURSO DE PORTUGUES BRASILERO, en modalidad virtual dirigido a estudiantes y egresados de la Universidad. Plataforma de la UPN(Colombia).
Fecha 20 de marzo de 2025 al 28 de marzo de 2026. 
https://invox.upn.edu.co/userfiles/files/Seleccionados%20Convocatoria%202025-1%20IFRN.pdf
Fecha 29 de septiembre de 2025 al 9 de febrero de 2026. 
https://invox.upn.edu.co/userfiles/files/Convocatoria%202025-2%20IFRN.pdf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</si>
</sst>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25" x14ac:knownFonts="1">
    <font>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b/>
      <sz val="12"/>
      <color theme="1"/>
      <name val="Calibri"/>
      <family val="2"/>
      <scheme val="minor"/>
    </font>
    <font>
      <b/>
      <sz val="12"/>
      <color rgb="FF0070C0"/>
      <name val="Calibri"/>
      <family val="2"/>
      <scheme val="minor"/>
    </font>
    <font>
      <b/>
      <sz val="10"/>
      <color theme="0"/>
      <name val="Calibri"/>
      <family val="2"/>
    </font>
    <font>
      <b/>
      <sz val="9"/>
      <color rgb="FFFFFFFF"/>
      <name val="Calibri"/>
      <family val="2"/>
    </font>
    <font>
      <b/>
      <sz val="12"/>
      <color theme="0"/>
      <name val="Calibri"/>
      <family val="2"/>
    </font>
    <font>
      <b/>
      <sz val="9"/>
      <color theme="0"/>
      <name val="Calibri"/>
      <family val="2"/>
    </font>
    <font>
      <b/>
      <sz val="8"/>
      <color theme="0"/>
      <name val="Calibri"/>
      <family val="2"/>
    </font>
    <font>
      <b/>
      <sz val="11"/>
      <color theme="0"/>
      <name val="Calibri"/>
      <family val="2"/>
    </font>
    <font>
      <sz val="8"/>
      <name val="Calibri"/>
      <family val="2"/>
      <scheme val="minor"/>
    </font>
    <font>
      <sz val="9"/>
      <name val="Calibri"/>
      <family val="2"/>
      <scheme val="minor"/>
    </font>
    <font>
      <sz val="8"/>
      <color rgb="FFC00000"/>
      <name val="Calibri"/>
      <family val="2"/>
      <scheme val="minor"/>
    </font>
    <font>
      <sz val="8"/>
      <name val="Arial"/>
      <family val="2"/>
    </font>
    <font>
      <sz val="8"/>
      <color rgb="FFFF0000"/>
      <name val="Calibri"/>
      <family val="2"/>
      <scheme val="minor"/>
    </font>
    <font>
      <sz val="11"/>
      <color rgb="FFFF0000"/>
      <name val="Calibri"/>
      <family val="2"/>
      <scheme val="minor"/>
    </font>
    <font>
      <sz val="8"/>
      <name val="Calibri"/>
      <family val="2"/>
    </font>
    <font>
      <sz val="11"/>
      <name val="Calibri"/>
      <family val="2"/>
      <scheme val="minor"/>
    </font>
    <font>
      <sz val="8"/>
      <name val="Aptos Narrow"/>
      <family val="2"/>
    </font>
    <font>
      <sz val="10"/>
      <color theme="1"/>
      <name val="Arial Nova"/>
      <family val="2"/>
    </font>
    <font>
      <sz val="11"/>
      <color theme="1"/>
      <name val="Calibri"/>
      <family val="2"/>
      <scheme val="minor"/>
    </font>
    <font>
      <u/>
      <sz val="11"/>
      <color theme="10"/>
      <name val="Calibri"/>
      <family val="2"/>
      <scheme val="minor"/>
    </font>
    <font>
      <sz val="9"/>
      <color rgb="FFFF0000"/>
      <name val="Calibri"/>
      <family val="2"/>
      <scheme val="minor"/>
    </font>
  </fonts>
  <fills count="13">
    <fill>
      <patternFill patternType="none"/>
    </fill>
    <fill>
      <patternFill patternType="gray125"/>
    </fill>
    <fill>
      <patternFill patternType="solid">
        <fgColor rgb="FF00B050"/>
        <bgColor indexed="64"/>
      </patternFill>
    </fill>
    <fill>
      <patternFill patternType="solid">
        <fgColor rgb="FFC65911"/>
        <bgColor indexed="64"/>
      </patternFill>
    </fill>
    <fill>
      <patternFill patternType="solid">
        <fgColor theme="8"/>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0000"/>
        <bgColor indexed="64"/>
      </patternFill>
    </fill>
    <fill>
      <patternFill patternType="solid">
        <fgColor rgb="FFFF0000"/>
        <bgColor theme="4" tint="0.79998168889431442"/>
      </patternFill>
    </fill>
    <fill>
      <patternFill patternType="solid">
        <fgColor theme="5" tint="-0.249977111117893"/>
        <bgColor indexed="64"/>
      </patternFill>
    </fill>
    <fill>
      <patternFill patternType="solid">
        <fgColor rgb="FFFFC000"/>
        <bgColor theme="4" tint="0.79998168889431442"/>
      </patternFill>
    </fill>
    <fill>
      <patternFill patternType="solid">
        <fgColor rgb="FFFFC000"/>
        <bgColor indexed="64"/>
      </patternFill>
    </fill>
    <fill>
      <patternFill patternType="solid">
        <fgColor rgb="FFD9E1F2"/>
        <bgColor rgb="FFD9E1F2"/>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s>
  <cellStyleXfs count="4">
    <xf numFmtId="0" fontId="0" fillId="0" borderId="0"/>
    <xf numFmtId="9" fontId="22" fillId="0" borderId="0" applyFont="0" applyFill="0" applyBorder="0" applyAlignment="0" applyProtection="0"/>
    <xf numFmtId="0" fontId="23" fillId="0" borderId="0" applyNumberFormat="0" applyFill="0" applyBorder="0" applyAlignment="0" applyProtection="0"/>
    <xf numFmtId="44" fontId="22" fillId="0" borderId="0" applyFont="0" applyFill="0" applyBorder="0" applyAlignment="0" applyProtection="0"/>
  </cellStyleXfs>
  <cellXfs count="74">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0" xfId="0" applyFont="1" applyAlignment="1">
      <alignment vertical="center"/>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9" fillId="0" borderId="0" xfId="0" applyFont="1" applyAlignment="1">
      <alignment vertical="center"/>
    </xf>
    <xf numFmtId="0" fontId="10" fillId="2"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20" fillId="0" borderId="1" xfId="0" applyFont="1" applyBorder="1" applyAlignment="1">
      <alignment horizontal="left" vertical="center"/>
    </xf>
    <xf numFmtId="0" fontId="12" fillId="0" borderId="1" xfId="0" applyFont="1" applyBorder="1" applyAlignment="1">
      <alignment horizontal="justify" vertical="center" wrapText="1"/>
    </xf>
    <xf numFmtId="0" fontId="12" fillId="0" borderId="0" xfId="0" applyFont="1" applyAlignment="1">
      <alignment vertical="center" wrapText="1"/>
    </xf>
    <xf numFmtId="0" fontId="12" fillId="0" borderId="1" xfId="0" applyFont="1" applyBorder="1" applyAlignment="1">
      <alignment horizontal="left" vertical="center" wrapText="1"/>
    </xf>
    <xf numFmtId="0" fontId="15" fillId="0" borderId="1" xfId="0" applyFont="1" applyBorder="1" applyAlignment="1">
      <alignment vertical="center" wrapText="1"/>
    </xf>
    <xf numFmtId="1" fontId="12" fillId="0" borderId="1" xfId="0" applyNumberFormat="1" applyFont="1" applyBorder="1" applyAlignment="1">
      <alignment horizontal="center" vertical="center" wrapText="1"/>
    </xf>
    <xf numFmtId="0" fontId="18" fillId="0" borderId="2" xfId="0" applyFont="1" applyBorder="1" applyAlignment="1">
      <alignment vertical="center" wrapText="1"/>
    </xf>
    <xf numFmtId="14" fontId="13" fillId="0" borderId="1" xfId="0" applyNumberFormat="1"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12" fillId="0" borderId="4" xfId="0" applyFont="1" applyBorder="1" applyAlignment="1">
      <alignment horizontal="left" vertical="center" wrapText="1"/>
    </xf>
    <xf numFmtId="9" fontId="12" fillId="0" borderId="1" xfId="0" applyNumberFormat="1" applyFont="1" applyBorder="1" applyAlignment="1">
      <alignment horizontal="center" vertical="center" wrapText="1"/>
    </xf>
    <xf numFmtId="9" fontId="12" fillId="0" borderId="3" xfId="1" applyFont="1" applyFill="1" applyBorder="1" applyAlignment="1">
      <alignment horizontal="center" vertical="center" wrapText="1"/>
    </xf>
    <xf numFmtId="164" fontId="12" fillId="0" borderId="3" xfId="1" applyNumberFormat="1" applyFont="1" applyFill="1" applyBorder="1" applyAlignment="1">
      <alignment horizontal="center" vertical="center" wrapText="1"/>
    </xf>
    <xf numFmtId="0" fontId="12" fillId="6" borderId="1" xfId="0" applyFont="1" applyFill="1" applyBorder="1" applyAlignment="1">
      <alignment horizontal="left" vertical="center" wrapText="1"/>
    </xf>
    <xf numFmtId="0" fontId="16" fillId="0" borderId="1" xfId="0" applyFont="1" applyBorder="1" applyAlignment="1">
      <alignment vertical="center" wrapText="1"/>
    </xf>
    <xf numFmtId="0" fontId="24" fillId="0" borderId="1" xfId="0" applyFont="1" applyBorder="1" applyAlignment="1">
      <alignment vertical="center" wrapText="1"/>
    </xf>
    <xf numFmtId="164" fontId="16" fillId="0" borderId="3" xfId="1" applyNumberFormat="1" applyFont="1" applyFill="1" applyBorder="1" applyAlignment="1">
      <alignment horizontal="center" vertical="center" wrapText="1"/>
    </xf>
    <xf numFmtId="0" fontId="16" fillId="0" borderId="1" xfId="0" applyFont="1" applyBorder="1" applyAlignment="1">
      <alignment horizontal="left" vertical="center" wrapText="1"/>
    </xf>
    <xf numFmtId="10" fontId="12" fillId="0" borderId="1" xfId="0" applyNumberFormat="1" applyFont="1" applyBorder="1" applyAlignment="1">
      <alignment horizontal="center" vertical="center" wrapText="1"/>
    </xf>
    <xf numFmtId="0" fontId="18" fillId="1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12" borderId="6" xfId="0" applyFont="1" applyFill="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9" fontId="0" fillId="0" borderId="0" xfId="1" applyFont="1" applyAlignment="1">
      <alignment vertical="center"/>
    </xf>
    <xf numFmtId="164" fontId="12" fillId="6" borderId="3" xfId="1" applyNumberFormat="1" applyFont="1" applyFill="1" applyBorder="1" applyAlignment="1">
      <alignment horizontal="center" vertical="center" wrapText="1"/>
    </xf>
  </cellXfs>
  <cellStyles count="4">
    <cellStyle name="Hyperlink" xfId="2" xr:uid="{6B4CF580-89BA-43C2-987A-7E4EBF8458A4}"/>
    <cellStyle name="Moneda 2" xfId="3" xr:uid="{3B5FE0AD-00C4-40A4-AC46-F8846D175BB2}"/>
    <cellStyle name="Normal" xfId="0" builtinId="0"/>
    <cellStyle name="Porcentaje" xfId="1" builtinId="5"/>
  </cellStyles>
  <dxfs count="62">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rgb="FF000000"/>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rgb="FF000000"/>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msanabriaa/Downloads/Indicadores%20PDI%202022-2026%20V4%20-%2005%20mayo%20d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dagogicaedu-my.sharepoint.com/personal/jeespitias_upn_edu_co/Documents/Documentos/JhonE/PDI/PDI%202020-2026/Indicadores%20PDI%202022-2026%20V4%20-%2017Abr2023%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Abr2023"/>
      <sheetName val="Bateria PDI"/>
      <sheetName val="Cuadros PDI"/>
      <sheetName val="Estructura"/>
      <sheetName val="Hoja2"/>
      <sheetName val="eliminados"/>
      <sheetName val="Lista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9B4014-6182-4574-848F-F2725CA77CDE}" name="Tabla632" displayName="Tabla632" ref="A4:Z139" totalsRowShown="0" headerRowDxfId="61" dataDxfId="59" headerRowBorderDxfId="60" tableBorderDxfId="58" totalsRowBorderDxfId="57">
  <tableColumns count="26">
    <tableColumn id="1" xr3:uid="{6A07A568-B52E-445A-BF84-0DBE3AAC1B23}" name="No. Ant" dataDxfId="56"/>
    <tableColumn id="21" xr3:uid="{F24BE777-D653-4ECB-BB71-1E4E60A5BC6A}" name="NO." dataDxfId="55"/>
    <tableColumn id="2" xr3:uid="{69922DCE-C326-46D1-88C7-83E884D18A4A}" name="EJES" dataDxfId="54"/>
    <tableColumn id="3" xr3:uid="{6EF8EE83-552C-4843-9B7A-EDAB5BFEEBD2}" name="Columna1" dataDxfId="53"/>
    <tableColumn id="4" xr3:uid="{6CFB596B-91C8-4929-B734-79D7A6FDDE8E}" name="PROYECTOS ESTRATÉGICOS" dataDxfId="52"/>
    <tableColumn id="5" xr3:uid="{D61AC492-A835-4802-8496-CDE74C0FE078}" name="INDICADOR" dataDxfId="51"/>
    <tableColumn id="22" xr3:uid="{05560921-5404-464F-8498-1949712692FE}" name="Tipo de Incidencia Estratégica" dataDxfId="50"/>
    <tableColumn id="6" xr3:uid="{55DA472A-67E2-4B04-9597-6817CCDB1DC9}" name="Fórmula del Indicador" dataDxfId="49"/>
    <tableColumn id="7" xr3:uid="{131F55D4-184E-443B-A8E3-EA60B767091A}" name="INVOLUCRADOS" dataDxfId="48"/>
    <tableColumn id="8" xr3:uid="{0D1E0E17-8F6B-4EC2-97A7-66076ADEFFC8}" name="Líder PDI" dataDxfId="47"/>
    <tableColumn id="9" xr3:uid="{D42C07F6-6AD5-40F8-B6DB-21C420CD9630}" name="RESPONSABLE ÚNICO" dataDxfId="46"/>
    <tableColumn id="10" xr3:uid="{7BE076CF-D4C7-4489-B37E-9BB4EF1C51BE}" name="Proceso" dataDxfId="45"/>
    <tableColumn id="23" xr3:uid="{A54B00BA-E393-4D92-A96D-5F50629FE94E}" name="CANTIDAD PDI" dataDxfId="44"/>
    <tableColumn id="11" xr3:uid="{640EABF7-3E58-4E80-8FA7-EA3747B43B9F}" name="UD. MEDIDA" dataDxfId="43"/>
    <tableColumn id="13" xr3:uid="{18E1D80F-F5E3-4B10-8F31-6918331515BE}" name="Meta PDI" dataDxfId="42">
      <calculatedColumnFormula>IF(M5="","",(M5&amp;" "&amp;N5))</calculatedColumnFormula>
    </tableColumn>
    <tableColumn id="14" xr3:uid="{BBE631F6-4E69-4799-832C-D579E2CBA83E}" name="TIPO DE MEDICIÓN" dataDxfId="41"/>
    <tableColumn id="15" xr3:uid="{18A31CFB-8E7E-44DF-A93B-3DA75267E10D}" name="LB (2022)" dataDxfId="40"/>
    <tableColumn id="16" xr3:uid="{87671B4A-C728-460E-868E-A185F3C814FE}" name="Fecha Línea Base" dataDxfId="39"/>
    <tableColumn id="17" xr3:uid="{B71604CF-857E-4981-AE65-6AC2E4FAAA4C}" name="Meta 2023" dataDxfId="38"/>
    <tableColumn id="18" xr3:uid="{2150B9F5-6A67-42F8-81FC-352C470AE2CC}" name="Meta 2024" dataDxfId="37"/>
    <tableColumn id="19" xr3:uid="{EF221AF1-30A6-42B8-B95A-7F30F60EA3CC}" name="Meta 2025" dataDxfId="36"/>
    <tableColumn id="20" xr3:uid="{63AA3F16-E8EF-4CD0-AC6F-7D5BD48B1EA2}" name="Meta 2026" dataDxfId="35"/>
    <tableColumn id="37" xr3:uid="{F603C5C1-70C4-452B-9CCF-5D84BAB6DC3D}" name="Ajuste Final 21 de noviembre" dataDxfId="34"/>
    <tableColumn id="26" xr3:uid="{C7076DA9-0082-4F9B-8CB7-E2EAFD9A87AE}" name="Logros 2025" dataDxfId="33"/>
    <tableColumn id="12" xr3:uid="{591DFE63-9368-43A0-AEBE-6054EE809E3C}" name="% cumplimiento 2025" dataDxfId="32">
      <calculatedColumnFormula>IF(U5=0," ",IF((X5/U5)&gt;1,1,(X5/U5)))</calculatedColumnFormula>
    </tableColumn>
    <tableColumn id="24" xr3:uid="{E4978BFA-E05C-4869-9BAF-2F4439477E1C}" name="Justificación y/o Descripción del Logro o de las dificultades para lograr la meta 2025"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B785BB-77C5-486B-A967-CA3BD016024E}" name="Tabla63" displayName="Tabla63" ref="A4:Z139" totalsRowShown="0" headerRowDxfId="30" dataDxfId="28" headerRowBorderDxfId="29" tableBorderDxfId="27" totalsRowBorderDxfId="26">
  <autoFilter xmlns:x14="http://schemas.microsoft.com/office/spreadsheetml/2009/9/main" ref="A4:Z139" xr:uid="{D9AC4486-7B88-43AB-A694-DF08596A11BD}">
    <filterColumn colId="8">
      <filters>
        <mc:AlternateContent xmlns:mc="http://schemas.openxmlformats.org/markup-compatibility/2006">
          <mc:Choice Requires="x14">
            <x14:filter val="Rectoría / Vicerrectorías / Subdirección de Bienestar / Programas académicos / Oficina Jurídica / Oficina de Control Interno disciplinario"/>
            <x14:filter val="Rectoría/_x000a_vicerrectorías y_x000a_oficinas asesoras - Consejo Académico_x000a_Subdirección de Bienestar Universitario"/>
            <x14:filter val="Subdirección de Bienestar/Programa de Cultura / Programa Deporte y Recreación"/>
            <x14:filter val="Vicerrectoría Académica/Comité de Inclusión/Subdirección de Bienestar Universitario (GOAE)"/>
            <x14:filter val="Vicerrectoría Académica/Facultades/Comité de Inclusión/Centros de Atención y Unidades Académicas de Acompañamiento Estudiantil (CADEP-ACACIA, Centro de Estudios y Servicios en Pedagogía Y Familia/Biblioteca Central y otros)/Subdirección de Bienestar Universitario (GOAE)"/>
          </mc:Choice>
          <mc:Fallback>
            <filter val="Rectoría / Vicerrectorías / Subdirección de Bienestar / Programas académicos / Oficina Jurídica / Oficina de Control Interno disciplinario"/>
            <filter val="Rectoría/_x000a_vicerrectorías y_x000a_oficinas asesoras - Consejo Académico_x000a_Subdirección de Bienestar Universitario"/>
            <filter val="Subdirección de Bienestar/Programa de Cultura / Programa Deporte y Recreación"/>
            <filter val="Vicerrectoría Académica/Comité de Inclusión/Subdirección de Bienestar Universitario (GOAE)"/>
          </mc:Fallback>
        </mc:AlternateContent>
      </filters>
    </filterColumn>
  </autoFilter>
  <tableColumns count="26">
    <tableColumn id="1" xr3:uid="{BD10BBFF-C16E-4A1D-AE53-FC49E2763FC4}" name="No. Ant" dataDxfId="25"/>
    <tableColumn id="21" xr3:uid="{A57B8D29-6E30-4313-B80A-62D61E58C997}" name="NO." dataDxfId="24"/>
    <tableColumn id="2" xr3:uid="{E100D292-519F-4443-A62C-D1990303405F}" name="EJES" dataDxfId="23"/>
    <tableColumn id="3" xr3:uid="{84586C32-857F-46E8-B86F-D2AD0B20D67F}" name="Columna1" dataDxfId="22"/>
    <tableColumn id="4" xr3:uid="{6047390B-648C-48F0-92E3-63216EAAE5F0}" name="PROYECTOS ESTRATÉGICOS" dataDxfId="21"/>
    <tableColumn id="5" xr3:uid="{9646A3AA-459E-4B8D-8B88-DF8A52BDD5B0}" name="INDICADOR" dataDxfId="20"/>
    <tableColumn id="22" xr3:uid="{C5807B9F-796E-4833-AFAA-93461D9962D1}" name="Tipo de Incidencia Estratégica" dataDxfId="19"/>
    <tableColumn id="6" xr3:uid="{39C3556F-46D7-4087-8C35-465710657739}" name="Fórmula del Indicador" dataDxfId="18"/>
    <tableColumn id="7" xr3:uid="{58C8A282-5E51-4718-8F93-2984C176C665}" name="INVOLUCRADOS" dataDxfId="17"/>
    <tableColumn id="8" xr3:uid="{D32E9386-3FD9-47CB-9B75-1F44B1B30451}" name="Líder PDI" dataDxfId="16"/>
    <tableColumn id="9" xr3:uid="{7124FD80-8F7B-42C8-8EE8-0CE0901FA8CC}" name="RESPONSABLE ÚNICO" dataDxfId="15"/>
    <tableColumn id="10" xr3:uid="{14FE581A-10C5-415D-A7AC-D5335C9090F9}" name="Proceso" dataDxfId="14"/>
    <tableColumn id="23" xr3:uid="{AAEA4739-518D-4FF0-8D69-84AC5264EA68}" name="CANTIDAD PDI" dataDxfId="13"/>
    <tableColumn id="11" xr3:uid="{2B8DC5FB-EBB1-4040-92A6-47398F7AB2BA}" name="UD. MEDIDA" dataDxfId="12"/>
    <tableColumn id="13" xr3:uid="{7ECEF8FB-A214-4CE3-B65D-B5BF12181600}" name="Meta PDI" dataDxfId="11">
      <calculatedColumnFormula>IF(M5="","",(M5&amp;" "&amp;N5))</calculatedColumnFormula>
    </tableColumn>
    <tableColumn id="14" xr3:uid="{33FCB551-855B-48C4-ACA1-F2B1D322A744}" name="TIPO DE MEDICIÓN" dataDxfId="10"/>
    <tableColumn id="15" xr3:uid="{B5E67534-D690-4035-8305-5C7255083AC0}" name="LB (2022)" dataDxfId="9"/>
    <tableColumn id="16" xr3:uid="{F4A95033-5BF0-47F6-9EEF-325A99EF6295}" name="Fecha Línea Base" dataDxfId="8"/>
    <tableColumn id="17" xr3:uid="{C6A0FE3A-A413-44DA-9D59-6CAAA6B249E0}" name="Meta 2023" dataDxfId="7"/>
    <tableColumn id="18" xr3:uid="{90366C2B-006D-4295-9F62-0B702DD60596}" name="Meta 2024" dataDxfId="6"/>
    <tableColumn id="19" xr3:uid="{B6FBC1EB-1E44-48DD-A3AD-423027B17A53}" name="Meta 2025" dataDxfId="5"/>
    <tableColumn id="20" xr3:uid="{4E2EE7F8-2C3A-4CD1-B34D-6A72768E575A}" name="Meta 2026" dataDxfId="4"/>
    <tableColumn id="37" xr3:uid="{C7EDFCE1-F5CC-4F89-A7AE-F0D8742D3F02}" name="Ajuste Final 21 de noviembre" dataDxfId="3"/>
    <tableColumn id="26" xr3:uid="{7C1799F3-CAF9-41E2-81A4-234B50FD475B}" name="Logros 2025" dataDxfId="2"/>
    <tableColumn id="12" xr3:uid="{3D002FAD-8635-4A96-983E-BAC21F186223}" name="% cumplimiento 2025" dataDxfId="1">
      <calculatedColumnFormula>IF(U5=0," ",IF((X5/U5)&gt;1,1,(X5/U5)))</calculatedColumnFormula>
    </tableColumn>
    <tableColumn id="24" xr3:uid="{5F3AA33E-CAE9-43BD-B512-E73914E5BBC5}" name="Justificación y/o Descripción del Logro o de las dificultades para lograr la meta 2025"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FA5C-A7A1-4482-A425-7A1D1DB83E32}">
  <sheetPr>
    <pageSetUpPr fitToPage="1"/>
  </sheetPr>
  <dimension ref="A1:AB139"/>
  <sheetViews>
    <sheetView tabSelected="1" topLeftCell="B4" zoomScale="142" zoomScaleNormal="142" zoomScaleSheetLayoutView="100" workbookViewId="0">
      <pane xSplit="5" ySplit="1" topLeftCell="G5" activePane="bottomRight" state="frozen"/>
      <selection pane="topRight" activeCell="G4" sqref="G4"/>
      <selection pane="bottomLeft" activeCell="B5" sqref="B5"/>
      <selection pane="bottomRight" activeCell="D4" sqref="D4"/>
    </sheetView>
  </sheetViews>
  <sheetFormatPr baseColWidth="10" defaultColWidth="11.44140625" defaultRowHeight="15.75" customHeight="1" x14ac:dyDescent="0.3"/>
  <cols>
    <col min="1" max="1" width="1.44140625" style="2" customWidth="1"/>
    <col min="2" max="2" width="6.44140625" style="2" customWidth="1"/>
    <col min="3" max="3" width="13.44140625" style="2" customWidth="1"/>
    <col min="4" max="4" width="16.44140625" style="2" customWidth="1"/>
    <col min="5" max="5" width="28.109375" style="2" customWidth="1"/>
    <col min="6" max="6" width="26.5546875" style="3" customWidth="1"/>
    <col min="7" max="7" width="14.44140625" style="3" customWidth="1"/>
    <col min="8" max="8" width="24.5546875" style="4" customWidth="1"/>
    <col min="9" max="9" width="23.5546875" style="2" customWidth="1"/>
    <col min="10" max="10" width="11.44140625" style="2"/>
    <col min="11" max="11" width="16.5546875" style="2" customWidth="1"/>
    <col min="12" max="13" width="11.44140625" style="2"/>
    <col min="14" max="14" width="11.44140625" style="2" bestFit="1" customWidth="1"/>
    <col min="15" max="15" width="36.44140625" style="2" customWidth="1"/>
    <col min="16" max="16" width="15.44140625" style="2" customWidth="1"/>
    <col min="17" max="17" width="11.44140625" style="5"/>
    <col min="18" max="18" width="14.44140625" style="2" customWidth="1"/>
    <col min="19" max="23" width="11.44140625" style="2" customWidth="1"/>
    <col min="24" max="24" width="11.44140625" style="2"/>
    <col min="25" max="25" width="13.5546875" style="2" customWidth="1"/>
    <col min="26" max="26" width="68.109375" style="2" customWidth="1"/>
    <col min="27" max="16384" width="11.44140625" style="2"/>
  </cols>
  <sheetData>
    <row r="1" spans="1:26" ht="21" hidden="1" x14ac:dyDescent="0.3">
      <c r="A1" s="1"/>
      <c r="B1" s="1" t="s">
        <v>0</v>
      </c>
    </row>
    <row r="2" spans="1:26" ht="15.6" hidden="1" x14ac:dyDescent="0.3">
      <c r="A2" s="6"/>
      <c r="B2" s="7" t="s">
        <v>1</v>
      </c>
    </row>
    <row r="3" spans="1:26" ht="14.25" hidden="1" customHeight="1" x14ac:dyDescent="0.3"/>
    <row r="4" spans="1:26" ht="82.8" x14ac:dyDescent="0.3">
      <c r="A4" s="21" t="s">
        <v>2</v>
      </c>
      <c r="B4" s="21" t="s">
        <v>3</v>
      </c>
      <c r="C4" s="22" t="s">
        <v>4</v>
      </c>
      <c r="D4" s="22" t="s">
        <v>733</v>
      </c>
      <c r="E4" s="22" t="s">
        <v>5</v>
      </c>
      <c r="F4" s="23" t="s">
        <v>6</v>
      </c>
      <c r="G4" s="24" t="s">
        <v>7</v>
      </c>
      <c r="H4" s="24" t="s">
        <v>8</v>
      </c>
      <c r="I4" s="25" t="s">
        <v>9</v>
      </c>
      <c r="J4" s="26" t="s">
        <v>10</v>
      </c>
      <c r="K4" s="25" t="s">
        <v>11</v>
      </c>
      <c r="L4" s="25" t="s">
        <v>12</v>
      </c>
      <c r="M4" s="25" t="s">
        <v>13</v>
      </c>
      <c r="N4" s="25" t="s">
        <v>14</v>
      </c>
      <c r="O4" s="27" t="s">
        <v>15</v>
      </c>
      <c r="P4" s="25" t="s">
        <v>16</v>
      </c>
      <c r="Q4" s="25" t="s">
        <v>17</v>
      </c>
      <c r="R4" s="25" t="s">
        <v>18</v>
      </c>
      <c r="S4" s="27" t="s">
        <v>19</v>
      </c>
      <c r="T4" s="27" t="s">
        <v>20</v>
      </c>
      <c r="U4" s="27" t="s">
        <v>21</v>
      </c>
      <c r="V4" s="27" t="s">
        <v>22</v>
      </c>
      <c r="W4" s="33" t="s">
        <v>23</v>
      </c>
      <c r="X4" s="33" t="s">
        <v>767</v>
      </c>
      <c r="Y4" s="33" t="s">
        <v>766</v>
      </c>
      <c r="Z4" s="33" t="s">
        <v>682</v>
      </c>
    </row>
    <row r="5" spans="1:26" ht="171" customHeight="1" x14ac:dyDescent="0.3">
      <c r="A5" s="8">
        <v>9</v>
      </c>
      <c r="B5" s="9">
        <v>1</v>
      </c>
      <c r="C5" s="41" t="s">
        <v>24</v>
      </c>
      <c r="D5" s="41" t="s">
        <v>25</v>
      </c>
      <c r="E5" s="42" t="s">
        <v>26</v>
      </c>
      <c r="F5" s="42" t="s">
        <v>27</v>
      </c>
      <c r="G5" s="42" t="s">
        <v>28</v>
      </c>
      <c r="H5" s="42" t="s">
        <v>29</v>
      </c>
      <c r="I5" s="41" t="s">
        <v>30</v>
      </c>
      <c r="J5" s="41" t="s">
        <v>31</v>
      </c>
      <c r="K5" s="41" t="s">
        <v>31</v>
      </c>
      <c r="L5" s="41" t="s">
        <v>32</v>
      </c>
      <c r="M5" s="9">
        <v>450</v>
      </c>
      <c r="N5" s="41" t="s">
        <v>33</v>
      </c>
      <c r="O5" s="41" t="str">
        <f>IF(M5="","",(M5&amp;" "&amp;N5))</f>
        <v>450 participantes del plan de formación y desarrollo profesoral</v>
      </c>
      <c r="P5" s="41" t="s">
        <v>34</v>
      </c>
      <c r="Q5" s="9">
        <v>150</v>
      </c>
      <c r="R5" s="44">
        <v>44926</v>
      </c>
      <c r="S5" s="9">
        <v>150</v>
      </c>
      <c r="T5" s="9">
        <v>200</v>
      </c>
      <c r="U5" s="9">
        <v>350</v>
      </c>
      <c r="V5" s="9">
        <v>450</v>
      </c>
      <c r="W5" s="47" t="s">
        <v>35</v>
      </c>
      <c r="X5" s="47">
        <v>1016</v>
      </c>
      <c r="Y5" s="60">
        <f>IF(U5=0," ",IF((X5/U5)&gt;1,1,(X5/U5)))</f>
        <v>1</v>
      </c>
      <c r="Z5" s="51" t="s">
        <v>832</v>
      </c>
    </row>
    <row r="6" spans="1:26" ht="51" x14ac:dyDescent="0.3">
      <c r="A6" s="10" t="s">
        <v>36</v>
      </c>
      <c r="B6" s="9">
        <v>2</v>
      </c>
      <c r="C6" s="41" t="s">
        <v>24</v>
      </c>
      <c r="D6" s="41" t="s">
        <v>25</v>
      </c>
      <c r="E6" s="42" t="s">
        <v>37</v>
      </c>
      <c r="F6" s="42" t="s">
        <v>38</v>
      </c>
      <c r="G6" s="42" t="s">
        <v>28</v>
      </c>
      <c r="H6" s="42" t="s">
        <v>39</v>
      </c>
      <c r="I6" s="41" t="s">
        <v>40</v>
      </c>
      <c r="J6" s="41" t="s">
        <v>31</v>
      </c>
      <c r="K6" s="41" t="s">
        <v>31</v>
      </c>
      <c r="L6" s="41" t="s">
        <v>32</v>
      </c>
      <c r="M6" s="43">
        <f>((216-12)/216)*100</f>
        <v>94.444444444444443</v>
      </c>
      <c r="N6" s="41" t="s">
        <v>41</v>
      </c>
      <c r="O6" s="41" t="str">
        <f>IF(M6="","",((ROUND(M6,2))&amp;" "&amp;N6))</f>
        <v>94,44 % de planta docente UPN cubierta</v>
      </c>
      <c r="P6" s="41" t="s">
        <v>34</v>
      </c>
      <c r="Q6" s="43">
        <f>((216-32)/216)*100</f>
        <v>85.18518518518519</v>
      </c>
      <c r="R6" s="44">
        <v>44926</v>
      </c>
      <c r="S6" s="43">
        <f>((216-32)/216)*100</f>
        <v>85.18518518518519</v>
      </c>
      <c r="T6" s="43">
        <f>((216-26)/216)*100</f>
        <v>87.962962962962962</v>
      </c>
      <c r="U6" s="43" t="s">
        <v>42</v>
      </c>
      <c r="V6" s="43" t="s">
        <v>42</v>
      </c>
      <c r="W6" s="9" t="s">
        <v>43</v>
      </c>
      <c r="X6" s="9"/>
      <c r="Y6" s="59" t="s">
        <v>42</v>
      </c>
      <c r="Z6" s="9"/>
    </row>
    <row r="7" spans="1:26" s="32" customFormat="1" ht="80.25" customHeight="1" x14ac:dyDescent="0.3">
      <c r="A7" s="34" t="s">
        <v>36</v>
      </c>
      <c r="B7" s="9">
        <v>3</v>
      </c>
      <c r="C7" s="41" t="s">
        <v>24</v>
      </c>
      <c r="D7" s="41" t="s">
        <v>25</v>
      </c>
      <c r="E7" s="42" t="s">
        <v>37</v>
      </c>
      <c r="F7" s="42" t="s">
        <v>44</v>
      </c>
      <c r="G7" s="42" t="s">
        <v>28</v>
      </c>
      <c r="H7" s="42" t="s">
        <v>45</v>
      </c>
      <c r="I7" s="41" t="s">
        <v>46</v>
      </c>
      <c r="J7" s="41" t="s">
        <v>47</v>
      </c>
      <c r="K7" s="41" t="s">
        <v>48</v>
      </c>
      <c r="L7" s="41" t="s">
        <v>49</v>
      </c>
      <c r="M7" s="43">
        <f>((120-9)/120)*100</f>
        <v>92.5</v>
      </c>
      <c r="N7" s="41" t="s">
        <v>50</v>
      </c>
      <c r="O7" s="41" t="str">
        <f>IF(M7="","",((ROUND(M7,2))&amp;" "&amp;N7))</f>
        <v>92,5 % de planta docente IPN cubierta</v>
      </c>
      <c r="P7" s="41" t="s">
        <v>34</v>
      </c>
      <c r="Q7" s="43">
        <f>((120-29)/120)*100</f>
        <v>75.833333333333329</v>
      </c>
      <c r="R7" s="44">
        <v>44926</v>
      </c>
      <c r="S7" s="43">
        <v>75.833333333333329</v>
      </c>
      <c r="T7" s="43">
        <v>75.83</v>
      </c>
      <c r="U7" s="43" t="s">
        <v>42</v>
      </c>
      <c r="V7" s="43" t="s">
        <v>42</v>
      </c>
      <c r="W7" s="9" t="s">
        <v>43</v>
      </c>
      <c r="X7" s="9"/>
      <c r="Y7" s="59" t="s">
        <v>42</v>
      </c>
      <c r="Z7" s="9"/>
    </row>
    <row r="8" spans="1:26" ht="230.25" customHeight="1" x14ac:dyDescent="0.3">
      <c r="A8" s="9">
        <v>23</v>
      </c>
      <c r="B8" s="9">
        <v>4</v>
      </c>
      <c r="C8" s="41" t="s">
        <v>51</v>
      </c>
      <c r="D8" s="41" t="s">
        <v>52</v>
      </c>
      <c r="E8" s="42" t="s">
        <v>53</v>
      </c>
      <c r="F8" s="42" t="s">
        <v>54</v>
      </c>
      <c r="G8" s="42" t="s">
        <v>28</v>
      </c>
      <c r="H8" s="42" t="s">
        <v>55</v>
      </c>
      <c r="I8" s="41" t="s">
        <v>56</v>
      </c>
      <c r="J8" s="41" t="s">
        <v>57</v>
      </c>
      <c r="K8" s="9" t="s">
        <v>58</v>
      </c>
      <c r="L8" s="41" t="s">
        <v>59</v>
      </c>
      <c r="M8" s="9">
        <v>266</v>
      </c>
      <c r="N8" s="41" t="s">
        <v>60</v>
      </c>
      <c r="O8" s="41" t="str">
        <f t="shared" ref="O8:O29" si="0">IF(M8="","",(M8&amp;" "&amp;N8))</f>
        <v>266 Grupos inscritos</v>
      </c>
      <c r="P8" s="41" t="s">
        <v>34</v>
      </c>
      <c r="Q8" s="9">
        <v>100</v>
      </c>
      <c r="R8" s="44">
        <v>44926</v>
      </c>
      <c r="S8" s="9">
        <v>200</v>
      </c>
      <c r="T8" s="9">
        <v>220</v>
      </c>
      <c r="U8" s="9">
        <v>242</v>
      </c>
      <c r="V8" s="9">
        <v>266</v>
      </c>
      <c r="W8" s="9" t="s">
        <v>61</v>
      </c>
      <c r="X8" s="9">
        <v>242</v>
      </c>
      <c r="Y8" s="60">
        <f t="shared" ref="Y8:Y71" si="1">IF(U8=0," ",IF((X8/U8)&gt;1,1,(X8/U8)))</f>
        <v>1</v>
      </c>
      <c r="Z8" s="51" t="s">
        <v>769</v>
      </c>
    </row>
    <row r="9" spans="1:26" ht="72" x14ac:dyDescent="0.3">
      <c r="A9" s="8">
        <v>26</v>
      </c>
      <c r="B9" s="9">
        <v>5</v>
      </c>
      <c r="C9" s="41" t="s">
        <v>51</v>
      </c>
      <c r="D9" s="41" t="s">
        <v>52</v>
      </c>
      <c r="E9" s="42" t="s">
        <v>62</v>
      </c>
      <c r="F9" s="42" t="s">
        <v>63</v>
      </c>
      <c r="G9" s="42" t="s">
        <v>28</v>
      </c>
      <c r="H9" s="42" t="s">
        <v>64</v>
      </c>
      <c r="I9" s="41" t="s">
        <v>65</v>
      </c>
      <c r="J9" s="41" t="s">
        <v>31</v>
      </c>
      <c r="K9" s="41" t="s">
        <v>31</v>
      </c>
      <c r="L9" s="41" t="s">
        <v>32</v>
      </c>
      <c r="M9" s="9">
        <v>40</v>
      </c>
      <c r="N9" s="41" t="s">
        <v>66</v>
      </c>
      <c r="O9" s="41" t="str">
        <f t="shared" si="0"/>
        <v>40 % programas  académicos que diversifican sus modalidades y metodologías</v>
      </c>
      <c r="P9" s="41" t="s">
        <v>34</v>
      </c>
      <c r="Q9" s="9" t="s">
        <v>42</v>
      </c>
      <c r="R9" s="9" t="s">
        <v>42</v>
      </c>
      <c r="S9" s="9">
        <v>10</v>
      </c>
      <c r="T9" s="9">
        <v>20</v>
      </c>
      <c r="U9" s="9">
        <v>30</v>
      </c>
      <c r="V9" s="9">
        <v>40</v>
      </c>
      <c r="W9" s="9" t="s">
        <v>67</v>
      </c>
      <c r="X9" s="9">
        <v>2</v>
      </c>
      <c r="Y9" s="60">
        <f t="shared" si="1"/>
        <v>6.6666666666666666E-2</v>
      </c>
      <c r="Z9" s="51" t="s">
        <v>683</v>
      </c>
    </row>
    <row r="10" spans="1:26" ht="163.19999999999999" x14ac:dyDescent="0.3">
      <c r="A10" s="11" t="s">
        <v>36</v>
      </c>
      <c r="B10" s="9">
        <v>6</v>
      </c>
      <c r="C10" s="41" t="s">
        <v>51</v>
      </c>
      <c r="D10" s="41" t="s">
        <v>52</v>
      </c>
      <c r="E10" s="42" t="s">
        <v>62</v>
      </c>
      <c r="F10" s="42" t="s">
        <v>68</v>
      </c>
      <c r="G10" s="42" t="s">
        <v>28</v>
      </c>
      <c r="H10" s="42" t="s">
        <v>69</v>
      </c>
      <c r="I10" s="41" t="s">
        <v>70</v>
      </c>
      <c r="J10" s="41" t="s">
        <v>31</v>
      </c>
      <c r="K10" s="41" t="s">
        <v>31</v>
      </c>
      <c r="L10" s="41" t="s">
        <v>32</v>
      </c>
      <c r="M10" s="9">
        <v>120</v>
      </c>
      <c r="N10" s="41" t="s">
        <v>71</v>
      </c>
      <c r="O10" s="41" t="str">
        <f t="shared" si="0"/>
        <v>120 
Municipios con presencia Institucional UPN</v>
      </c>
      <c r="P10" s="41" t="s">
        <v>34</v>
      </c>
      <c r="Q10" s="9">
        <v>20</v>
      </c>
      <c r="R10" s="44">
        <v>44926</v>
      </c>
      <c r="S10" s="9">
        <v>80</v>
      </c>
      <c r="T10" s="9">
        <v>100</v>
      </c>
      <c r="U10" s="9">
        <v>110</v>
      </c>
      <c r="V10" s="9">
        <v>120</v>
      </c>
      <c r="W10" s="9" t="s">
        <v>67</v>
      </c>
      <c r="X10" s="9">
        <v>123</v>
      </c>
      <c r="Y10" s="60">
        <f t="shared" si="1"/>
        <v>1</v>
      </c>
      <c r="Z10" s="67" t="s">
        <v>770</v>
      </c>
    </row>
    <row r="11" spans="1:26" ht="72" x14ac:dyDescent="0.3">
      <c r="A11" s="10" t="s">
        <v>36</v>
      </c>
      <c r="B11" s="9">
        <v>7</v>
      </c>
      <c r="C11" s="41" t="s">
        <v>51</v>
      </c>
      <c r="D11" s="41" t="s">
        <v>52</v>
      </c>
      <c r="E11" s="42" t="s">
        <v>62</v>
      </c>
      <c r="F11" s="42" t="s">
        <v>72</v>
      </c>
      <c r="G11" s="42" t="s">
        <v>28</v>
      </c>
      <c r="H11" s="42" t="s">
        <v>73</v>
      </c>
      <c r="I11" s="41" t="s">
        <v>40</v>
      </c>
      <c r="J11" s="41" t="s">
        <v>31</v>
      </c>
      <c r="K11" s="41" t="s">
        <v>31</v>
      </c>
      <c r="L11" s="41" t="s">
        <v>32</v>
      </c>
      <c r="M11" s="9">
        <v>900</v>
      </c>
      <c r="N11" s="41" t="s">
        <v>74</v>
      </c>
      <c r="O11" s="41" t="str">
        <f t="shared" si="0"/>
        <v>900 Cupos nuevos  en los programas ofertados por la UPN</v>
      </c>
      <c r="P11" s="41" t="s">
        <v>75</v>
      </c>
      <c r="Q11" s="9" t="s">
        <v>42</v>
      </c>
      <c r="R11" s="9" t="s">
        <v>42</v>
      </c>
      <c r="S11" s="9">
        <v>0</v>
      </c>
      <c r="T11" s="9">
        <v>300</v>
      </c>
      <c r="U11" s="9">
        <v>300</v>
      </c>
      <c r="V11" s="9">
        <v>300</v>
      </c>
      <c r="W11" s="9" t="s">
        <v>67</v>
      </c>
      <c r="X11" s="9">
        <v>300</v>
      </c>
      <c r="Y11" s="60">
        <f t="shared" si="1"/>
        <v>1</v>
      </c>
      <c r="Z11" s="9" t="s">
        <v>798</v>
      </c>
    </row>
    <row r="12" spans="1:26" s="32" customFormat="1" ht="135" customHeight="1" x14ac:dyDescent="0.3">
      <c r="A12" s="9">
        <v>29</v>
      </c>
      <c r="B12" s="9">
        <v>8</v>
      </c>
      <c r="C12" s="41" t="s">
        <v>51</v>
      </c>
      <c r="D12" s="41" t="s">
        <v>52</v>
      </c>
      <c r="E12" s="41" t="s">
        <v>76</v>
      </c>
      <c r="F12" s="42" t="s">
        <v>77</v>
      </c>
      <c r="G12" s="42" t="s">
        <v>28</v>
      </c>
      <c r="H12" s="42" t="s">
        <v>78</v>
      </c>
      <c r="I12" s="41" t="s">
        <v>79</v>
      </c>
      <c r="J12" s="41" t="s">
        <v>31</v>
      </c>
      <c r="K12" s="41" t="s">
        <v>31</v>
      </c>
      <c r="L12" s="41" t="s">
        <v>32</v>
      </c>
      <c r="M12" s="9">
        <v>28</v>
      </c>
      <c r="N12" s="41" t="s">
        <v>80</v>
      </c>
      <c r="O12" s="41" t="str">
        <f>IF(M12="","",(M12&amp;" "&amp;N12))</f>
        <v>28 Convenios y alianzas estratégicas con Escuelas Normales Superiores del país.</v>
      </c>
      <c r="P12" s="41" t="s">
        <v>34</v>
      </c>
      <c r="Q12" s="9">
        <v>2</v>
      </c>
      <c r="R12" s="44">
        <v>44926</v>
      </c>
      <c r="S12" s="9">
        <v>7</v>
      </c>
      <c r="T12" s="9">
        <v>14</v>
      </c>
      <c r="U12" s="9">
        <v>21</v>
      </c>
      <c r="V12" s="9">
        <v>28</v>
      </c>
      <c r="W12" s="9" t="s">
        <v>67</v>
      </c>
      <c r="X12" s="9">
        <v>29</v>
      </c>
      <c r="Y12" s="60">
        <f t="shared" si="1"/>
        <v>1</v>
      </c>
      <c r="Z12" s="51" t="s">
        <v>808</v>
      </c>
    </row>
    <row r="13" spans="1:26" ht="71.400000000000006" x14ac:dyDescent="0.3">
      <c r="A13" s="8">
        <v>47</v>
      </c>
      <c r="B13" s="9">
        <v>9</v>
      </c>
      <c r="C13" s="41" t="s">
        <v>51</v>
      </c>
      <c r="D13" s="41" t="s">
        <v>52</v>
      </c>
      <c r="E13" s="42" t="s">
        <v>81</v>
      </c>
      <c r="F13" s="42" t="s">
        <v>82</v>
      </c>
      <c r="G13" s="42" t="s">
        <v>28</v>
      </c>
      <c r="H13" s="42" t="s">
        <v>83</v>
      </c>
      <c r="I13" s="41" t="s">
        <v>84</v>
      </c>
      <c r="J13" s="41" t="s">
        <v>57</v>
      </c>
      <c r="K13" s="41" t="s">
        <v>85</v>
      </c>
      <c r="L13" s="41" t="s">
        <v>59</v>
      </c>
      <c r="M13" s="9">
        <v>21</v>
      </c>
      <c r="N13" s="41" t="s">
        <v>86</v>
      </c>
      <c r="O13" s="41" t="str">
        <f t="shared" si="0"/>
        <v>21 proyectos de impacto social</v>
      </c>
      <c r="P13" s="41" t="s">
        <v>34</v>
      </c>
      <c r="Q13" s="9">
        <v>9</v>
      </c>
      <c r="R13" s="44">
        <v>44926</v>
      </c>
      <c r="S13" s="9">
        <v>15</v>
      </c>
      <c r="T13" s="9">
        <v>17</v>
      </c>
      <c r="U13" s="9">
        <v>19</v>
      </c>
      <c r="V13" s="9">
        <v>21</v>
      </c>
      <c r="W13" s="47" t="s">
        <v>35</v>
      </c>
      <c r="X13" s="9">
        <v>9</v>
      </c>
      <c r="Y13" s="60">
        <f t="shared" si="1"/>
        <v>0.47368421052631576</v>
      </c>
      <c r="Z13" s="70" t="s">
        <v>816</v>
      </c>
    </row>
    <row r="14" spans="1:26" ht="271.5" customHeight="1" x14ac:dyDescent="0.3">
      <c r="A14" s="9">
        <v>63</v>
      </c>
      <c r="B14" s="9">
        <v>10</v>
      </c>
      <c r="C14" s="41" t="s">
        <v>87</v>
      </c>
      <c r="D14" s="41" t="s">
        <v>88</v>
      </c>
      <c r="E14" s="42" t="s">
        <v>89</v>
      </c>
      <c r="F14" s="42" t="s">
        <v>90</v>
      </c>
      <c r="G14" s="42" t="s">
        <v>28</v>
      </c>
      <c r="H14" s="42" t="s">
        <v>91</v>
      </c>
      <c r="I14" s="41" t="s">
        <v>92</v>
      </c>
      <c r="J14" s="41" t="s">
        <v>47</v>
      </c>
      <c r="K14" s="41" t="s">
        <v>93</v>
      </c>
      <c r="L14" s="41" t="s">
        <v>94</v>
      </c>
      <c r="M14" s="9">
        <v>100</v>
      </c>
      <c r="N14" s="41" t="s">
        <v>95</v>
      </c>
      <c r="O14" s="41" t="str">
        <f t="shared" si="0"/>
        <v>100 % avance actualización y adopción Acuerdo Estructura orgánica</v>
      </c>
      <c r="P14" s="41" t="s">
        <v>34</v>
      </c>
      <c r="Q14" s="9" t="s">
        <v>42</v>
      </c>
      <c r="R14" s="9" t="s">
        <v>42</v>
      </c>
      <c r="S14" s="9" t="s">
        <v>42</v>
      </c>
      <c r="T14" s="9" t="s">
        <v>42</v>
      </c>
      <c r="U14" s="9">
        <v>60</v>
      </c>
      <c r="V14" s="9">
        <v>100</v>
      </c>
      <c r="W14" s="9" t="s">
        <v>96</v>
      </c>
      <c r="X14" s="9">
        <v>100</v>
      </c>
      <c r="Y14" s="60">
        <f t="shared" si="1"/>
        <v>1</v>
      </c>
      <c r="Z14" s="51" t="s">
        <v>786</v>
      </c>
    </row>
    <row r="15" spans="1:26" ht="60" x14ac:dyDescent="0.3">
      <c r="A15" s="28" t="s">
        <v>36</v>
      </c>
      <c r="B15" s="9">
        <v>11</v>
      </c>
      <c r="C15" s="41" t="s">
        <v>87</v>
      </c>
      <c r="D15" s="41" t="s">
        <v>88</v>
      </c>
      <c r="E15" s="42" t="s">
        <v>89</v>
      </c>
      <c r="F15" s="42" t="s">
        <v>97</v>
      </c>
      <c r="G15" s="42" t="s">
        <v>28</v>
      </c>
      <c r="H15" s="42" t="s">
        <v>98</v>
      </c>
      <c r="I15" s="41" t="s">
        <v>99</v>
      </c>
      <c r="J15" s="41" t="s">
        <v>100</v>
      </c>
      <c r="K15" s="41" t="s">
        <v>101</v>
      </c>
      <c r="L15" s="41" t="s">
        <v>102</v>
      </c>
      <c r="M15" s="9">
        <v>90</v>
      </c>
      <c r="N15" s="41" t="s">
        <v>103</v>
      </c>
      <c r="O15" s="41" t="str">
        <f t="shared" si="0"/>
        <v>90 % de funcionarios vinculados a planta de carrera</v>
      </c>
      <c r="P15" s="41" t="s">
        <v>34</v>
      </c>
      <c r="Q15" s="9">
        <v>7.95</v>
      </c>
      <c r="R15" s="44">
        <v>44926</v>
      </c>
      <c r="S15" s="9">
        <v>7.95</v>
      </c>
      <c r="T15" s="9">
        <v>60</v>
      </c>
      <c r="U15" s="43" t="s">
        <v>42</v>
      </c>
      <c r="V15" s="43" t="s">
        <v>42</v>
      </c>
      <c r="W15" s="9" t="s">
        <v>43</v>
      </c>
      <c r="X15" s="9"/>
      <c r="Y15" s="59" t="s">
        <v>42</v>
      </c>
      <c r="Z15" s="9"/>
    </row>
    <row r="16" spans="1:26" s="18" customFormat="1" ht="71.400000000000006" x14ac:dyDescent="0.3">
      <c r="A16" s="17" t="s">
        <v>36</v>
      </c>
      <c r="B16" s="19">
        <v>12</v>
      </c>
      <c r="C16" s="41" t="s">
        <v>87</v>
      </c>
      <c r="D16" s="41" t="s">
        <v>104</v>
      </c>
      <c r="E16" s="42" t="s">
        <v>105</v>
      </c>
      <c r="F16" s="42" t="s">
        <v>106</v>
      </c>
      <c r="G16" s="42" t="s">
        <v>28</v>
      </c>
      <c r="H16" s="9" t="s">
        <v>107</v>
      </c>
      <c r="I16" s="41" t="s">
        <v>108</v>
      </c>
      <c r="J16" s="41" t="s">
        <v>100</v>
      </c>
      <c r="K16" s="41" t="s">
        <v>109</v>
      </c>
      <c r="L16" s="41" t="s">
        <v>110</v>
      </c>
      <c r="M16" s="9">
        <v>30</v>
      </c>
      <c r="N16" s="41" t="s">
        <v>111</v>
      </c>
      <c r="O16" s="41" t="str">
        <f t="shared" si="0"/>
        <v>30 metros cuadrados adecuados destinados al servicio de programas académicos</v>
      </c>
      <c r="P16" s="41" t="s">
        <v>34</v>
      </c>
      <c r="Q16" s="9" t="s">
        <v>112</v>
      </c>
      <c r="R16" s="44" t="s">
        <v>42</v>
      </c>
      <c r="S16" s="9" t="s">
        <v>42</v>
      </c>
      <c r="T16" s="9" t="s">
        <v>42</v>
      </c>
      <c r="U16" s="9">
        <v>25</v>
      </c>
      <c r="V16" s="9">
        <v>30</v>
      </c>
      <c r="W16" s="9" t="s">
        <v>67</v>
      </c>
      <c r="X16" s="9">
        <v>3130</v>
      </c>
      <c r="Y16" s="60">
        <f t="shared" si="1"/>
        <v>1</v>
      </c>
      <c r="Z16" s="51" t="s">
        <v>772</v>
      </c>
    </row>
    <row r="17" spans="1:26" ht="60" x14ac:dyDescent="0.3">
      <c r="A17" s="11" t="s">
        <v>36</v>
      </c>
      <c r="B17" s="9">
        <v>13</v>
      </c>
      <c r="C17" s="41" t="s">
        <v>113</v>
      </c>
      <c r="D17" s="41" t="s">
        <v>114</v>
      </c>
      <c r="E17" s="42" t="s">
        <v>115</v>
      </c>
      <c r="F17" s="42" t="s">
        <v>116</v>
      </c>
      <c r="G17" s="42" t="s">
        <v>28</v>
      </c>
      <c r="H17" s="42" t="s">
        <v>117</v>
      </c>
      <c r="I17" s="41" t="s">
        <v>118</v>
      </c>
      <c r="J17" s="9" t="s">
        <v>31</v>
      </c>
      <c r="K17" s="41" t="s">
        <v>31</v>
      </c>
      <c r="L17" s="41" t="s">
        <v>119</v>
      </c>
      <c r="M17" s="9">
        <v>5.75</v>
      </c>
      <c r="N17" s="41" t="s">
        <v>120</v>
      </c>
      <c r="O17" s="41" t="str">
        <f t="shared" si="0"/>
        <v>5,75 % de estudiantes que desertan de la UPN</v>
      </c>
      <c r="P17" s="41" t="s">
        <v>121</v>
      </c>
      <c r="Q17" s="9">
        <v>6.62</v>
      </c>
      <c r="R17" s="44">
        <v>44926</v>
      </c>
      <c r="S17" s="9">
        <v>6.5</v>
      </c>
      <c r="T17" s="9">
        <v>6.25</v>
      </c>
      <c r="U17" s="9">
        <v>6</v>
      </c>
      <c r="V17" s="9">
        <v>5.75</v>
      </c>
      <c r="W17" s="9" t="s">
        <v>122</v>
      </c>
      <c r="X17" s="9">
        <v>6.5</v>
      </c>
      <c r="Y17" s="60">
        <f t="shared" si="1"/>
        <v>1</v>
      </c>
      <c r="Z17" s="51" t="s">
        <v>797</v>
      </c>
    </row>
    <row r="18" spans="1:26" ht="126" customHeight="1" x14ac:dyDescent="0.3">
      <c r="A18" s="9">
        <v>67</v>
      </c>
      <c r="B18" s="9">
        <v>14</v>
      </c>
      <c r="C18" s="41" t="s">
        <v>113</v>
      </c>
      <c r="D18" s="41" t="s">
        <v>114</v>
      </c>
      <c r="E18" s="42" t="s">
        <v>115</v>
      </c>
      <c r="F18" s="42" t="s">
        <v>773</v>
      </c>
      <c r="G18" s="42" t="s">
        <v>28</v>
      </c>
      <c r="H18" s="42" t="s">
        <v>123</v>
      </c>
      <c r="I18" s="41" t="s">
        <v>124</v>
      </c>
      <c r="J18" s="9" t="s">
        <v>31</v>
      </c>
      <c r="K18" s="41" t="s">
        <v>125</v>
      </c>
      <c r="L18" s="41" t="s">
        <v>119</v>
      </c>
      <c r="M18" s="9">
        <v>100</v>
      </c>
      <c r="N18" s="41" t="s">
        <v>126</v>
      </c>
      <c r="O18" s="41" t="str">
        <f t="shared" si="0"/>
        <v>100 % de avance propuesta del manual de convivencia Estudiantil diseñada y socializada</v>
      </c>
      <c r="P18" s="41" t="s">
        <v>34</v>
      </c>
      <c r="Q18" s="9" t="s">
        <v>42</v>
      </c>
      <c r="R18" s="9" t="s">
        <v>42</v>
      </c>
      <c r="S18" s="9">
        <v>0</v>
      </c>
      <c r="T18" s="9">
        <v>20</v>
      </c>
      <c r="U18" s="9">
        <v>100</v>
      </c>
      <c r="V18" s="9" t="s">
        <v>42</v>
      </c>
      <c r="W18" s="9" t="s">
        <v>127</v>
      </c>
      <c r="X18" s="58">
        <v>1</v>
      </c>
      <c r="Y18" s="60">
        <v>1</v>
      </c>
      <c r="Z18" s="51" t="s">
        <v>774</v>
      </c>
    </row>
    <row r="19" spans="1:26" ht="132.6" x14ac:dyDescent="0.3">
      <c r="A19" s="9">
        <v>1</v>
      </c>
      <c r="B19" s="9">
        <v>15</v>
      </c>
      <c r="C19" s="41" t="s">
        <v>24</v>
      </c>
      <c r="D19" s="41" t="s">
        <v>128</v>
      </c>
      <c r="E19" s="41" t="s">
        <v>129</v>
      </c>
      <c r="F19" s="42" t="s">
        <v>130</v>
      </c>
      <c r="G19" s="42" t="s">
        <v>131</v>
      </c>
      <c r="H19" s="42" t="s">
        <v>132</v>
      </c>
      <c r="I19" s="41" t="s">
        <v>133</v>
      </c>
      <c r="J19" s="41" t="s">
        <v>31</v>
      </c>
      <c r="K19" s="48" t="s">
        <v>134</v>
      </c>
      <c r="L19" s="41" t="s">
        <v>135</v>
      </c>
      <c r="M19" s="9">
        <v>100</v>
      </c>
      <c r="N19" s="41" t="s">
        <v>136</v>
      </c>
      <c r="O19" s="41" t="str">
        <f t="shared" si="0"/>
        <v>100 actividades que aportan a la formación en investigación</v>
      </c>
      <c r="P19" s="41" t="s">
        <v>34</v>
      </c>
      <c r="Q19" s="9" t="s">
        <v>42</v>
      </c>
      <c r="R19" s="9" t="s">
        <v>42</v>
      </c>
      <c r="S19" s="9">
        <v>25</v>
      </c>
      <c r="T19" s="9">
        <v>50</v>
      </c>
      <c r="U19" s="9">
        <v>75</v>
      </c>
      <c r="V19" s="9">
        <v>100</v>
      </c>
      <c r="W19" s="9" t="s">
        <v>137</v>
      </c>
      <c r="X19" s="9">
        <v>15</v>
      </c>
      <c r="Y19" s="60">
        <f t="shared" si="1"/>
        <v>0.2</v>
      </c>
      <c r="Z19" s="51" t="s">
        <v>841</v>
      </c>
    </row>
    <row r="20" spans="1:26" ht="132.6" x14ac:dyDescent="0.3">
      <c r="A20" s="9">
        <v>3</v>
      </c>
      <c r="B20" s="9">
        <v>16</v>
      </c>
      <c r="C20" s="41" t="s">
        <v>24</v>
      </c>
      <c r="D20" s="41" t="s">
        <v>128</v>
      </c>
      <c r="E20" s="49" t="s">
        <v>138</v>
      </c>
      <c r="F20" s="49" t="s">
        <v>685</v>
      </c>
      <c r="G20" s="42" t="s">
        <v>131</v>
      </c>
      <c r="H20" s="42" t="s">
        <v>139</v>
      </c>
      <c r="I20" s="41" t="s">
        <v>140</v>
      </c>
      <c r="J20" s="41" t="s">
        <v>31</v>
      </c>
      <c r="K20" s="50" t="s">
        <v>31</v>
      </c>
      <c r="L20" s="41" t="s">
        <v>141</v>
      </c>
      <c r="M20" s="9">
        <v>50</v>
      </c>
      <c r="N20" s="41" t="s">
        <v>142</v>
      </c>
      <c r="O20" s="41" t="str">
        <f t="shared" si="0"/>
        <v>50 % de programas académicos que evidencian mejoras</v>
      </c>
      <c r="P20" s="41" t="s">
        <v>34</v>
      </c>
      <c r="Q20" s="9" t="s">
        <v>42</v>
      </c>
      <c r="R20" s="9" t="s">
        <v>42</v>
      </c>
      <c r="S20" s="9">
        <v>10</v>
      </c>
      <c r="T20" s="9">
        <v>25</v>
      </c>
      <c r="U20" s="9">
        <v>40</v>
      </c>
      <c r="V20" s="9">
        <v>50</v>
      </c>
      <c r="W20" s="9" t="s">
        <v>143</v>
      </c>
      <c r="X20" s="9">
        <v>100</v>
      </c>
      <c r="Y20" s="60">
        <f t="shared" si="1"/>
        <v>1</v>
      </c>
      <c r="Z20" s="51" t="s">
        <v>776</v>
      </c>
    </row>
    <row r="21" spans="1:26" ht="338.25" customHeight="1" x14ac:dyDescent="0.3">
      <c r="A21" s="9">
        <v>4</v>
      </c>
      <c r="B21" s="9">
        <v>17</v>
      </c>
      <c r="C21" s="41" t="s">
        <v>24</v>
      </c>
      <c r="D21" s="41" t="s">
        <v>128</v>
      </c>
      <c r="E21" s="49" t="s">
        <v>144</v>
      </c>
      <c r="F21" s="42" t="s">
        <v>145</v>
      </c>
      <c r="G21" s="42" t="s">
        <v>131</v>
      </c>
      <c r="H21" s="42" t="s">
        <v>146</v>
      </c>
      <c r="I21" s="41" t="s">
        <v>147</v>
      </c>
      <c r="J21" s="41" t="s">
        <v>31</v>
      </c>
      <c r="K21" s="41" t="s">
        <v>31</v>
      </c>
      <c r="L21" s="41" t="s">
        <v>32</v>
      </c>
      <c r="M21" s="9">
        <v>300</v>
      </c>
      <c r="N21" s="41" t="s">
        <v>148</v>
      </c>
      <c r="O21" s="41" t="str">
        <f t="shared" si="0"/>
        <v>300 participantes del Plan de formación ambiental</v>
      </c>
      <c r="P21" s="41" t="s">
        <v>34</v>
      </c>
      <c r="Q21" s="9" t="s">
        <v>42</v>
      </c>
      <c r="R21" s="9" t="s">
        <v>42</v>
      </c>
      <c r="S21" s="9">
        <v>75</v>
      </c>
      <c r="T21" s="9">
        <v>142</v>
      </c>
      <c r="U21" s="9">
        <v>200</v>
      </c>
      <c r="V21" s="9">
        <v>300</v>
      </c>
      <c r="W21" s="9" t="s">
        <v>137</v>
      </c>
      <c r="X21" s="9">
        <v>280</v>
      </c>
      <c r="Y21" s="60">
        <f t="shared" si="1"/>
        <v>1</v>
      </c>
      <c r="Z21" s="51" t="s">
        <v>686</v>
      </c>
    </row>
    <row r="22" spans="1:26" ht="409.6" x14ac:dyDescent="0.3">
      <c r="A22" s="9">
        <v>5</v>
      </c>
      <c r="B22" s="9">
        <v>18</v>
      </c>
      <c r="C22" s="41" t="s">
        <v>24</v>
      </c>
      <c r="D22" s="41" t="s">
        <v>128</v>
      </c>
      <c r="E22" s="41" t="s">
        <v>149</v>
      </c>
      <c r="F22" s="41" t="s">
        <v>150</v>
      </c>
      <c r="G22" s="42" t="s">
        <v>131</v>
      </c>
      <c r="H22" s="42" t="s">
        <v>151</v>
      </c>
      <c r="I22" s="41" t="s">
        <v>152</v>
      </c>
      <c r="J22" s="41" t="s">
        <v>31</v>
      </c>
      <c r="K22" s="41" t="s">
        <v>31</v>
      </c>
      <c r="L22" s="41" t="s">
        <v>32</v>
      </c>
      <c r="M22" s="9">
        <v>450</v>
      </c>
      <c r="N22" s="41" t="s">
        <v>153</v>
      </c>
      <c r="O22" s="41" t="str">
        <f t="shared" si="0"/>
        <v xml:space="preserve">450 Estudiantes que participan en plan de formación en lenguas extranjeras por periodo académico </v>
      </c>
      <c r="P22" s="41" t="s">
        <v>154</v>
      </c>
      <c r="Q22" s="9">
        <v>450</v>
      </c>
      <c r="R22" s="44">
        <v>44926</v>
      </c>
      <c r="S22" s="9">
        <v>450</v>
      </c>
      <c r="T22" s="9">
        <v>450</v>
      </c>
      <c r="U22" s="9">
        <v>450</v>
      </c>
      <c r="V22" s="9">
        <v>450</v>
      </c>
      <c r="W22" s="9" t="s">
        <v>137</v>
      </c>
      <c r="X22" s="9">
        <v>554</v>
      </c>
      <c r="Y22" s="60">
        <f t="shared" si="1"/>
        <v>1</v>
      </c>
      <c r="Z22" s="51" t="s">
        <v>809</v>
      </c>
    </row>
    <row r="23" spans="1:26" ht="122.4" x14ac:dyDescent="0.3">
      <c r="A23" s="9">
        <v>6</v>
      </c>
      <c r="B23" s="9">
        <v>19</v>
      </c>
      <c r="C23" s="41" t="s">
        <v>24</v>
      </c>
      <c r="D23" s="41" t="s">
        <v>128</v>
      </c>
      <c r="E23" s="41" t="s">
        <v>149</v>
      </c>
      <c r="F23" s="41" t="s">
        <v>155</v>
      </c>
      <c r="G23" s="42" t="s">
        <v>131</v>
      </c>
      <c r="H23" s="42" t="s">
        <v>156</v>
      </c>
      <c r="I23" s="41" t="s">
        <v>157</v>
      </c>
      <c r="J23" s="41" t="s">
        <v>31</v>
      </c>
      <c r="K23" s="41" t="s">
        <v>31</v>
      </c>
      <c r="L23" s="41" t="s">
        <v>32</v>
      </c>
      <c r="M23" s="9">
        <v>160</v>
      </c>
      <c r="N23" s="41" t="s">
        <v>158</v>
      </c>
      <c r="O23" s="41" t="str">
        <f t="shared" si="0"/>
        <v>160 Docentes que participan en Seminarios y Cursos de formación en lenguas extranjeras.</v>
      </c>
      <c r="P23" s="41" t="s">
        <v>34</v>
      </c>
      <c r="Q23" s="9" t="s">
        <v>42</v>
      </c>
      <c r="R23" s="9" t="s">
        <v>42</v>
      </c>
      <c r="S23" s="9">
        <v>40</v>
      </c>
      <c r="T23" s="9">
        <v>80</v>
      </c>
      <c r="U23" s="9">
        <v>120</v>
      </c>
      <c r="V23" s="9">
        <v>160</v>
      </c>
      <c r="W23" s="9" t="s">
        <v>137</v>
      </c>
      <c r="X23" s="9">
        <v>74</v>
      </c>
      <c r="Y23" s="60">
        <f t="shared" si="1"/>
        <v>0.6166666666666667</v>
      </c>
      <c r="Z23" s="51" t="s">
        <v>778</v>
      </c>
    </row>
    <row r="24" spans="1:26" ht="71.400000000000006" x14ac:dyDescent="0.3">
      <c r="A24" s="9">
        <v>7</v>
      </c>
      <c r="B24" s="9">
        <v>20</v>
      </c>
      <c r="C24" s="41" t="s">
        <v>24</v>
      </c>
      <c r="D24" s="41" t="s">
        <v>128</v>
      </c>
      <c r="E24" s="41" t="s">
        <v>149</v>
      </c>
      <c r="F24" s="42" t="s">
        <v>159</v>
      </c>
      <c r="G24" s="42" t="s">
        <v>131</v>
      </c>
      <c r="H24" s="42" t="s">
        <v>160</v>
      </c>
      <c r="I24" s="41" t="s">
        <v>161</v>
      </c>
      <c r="J24" s="41" t="s">
        <v>57</v>
      </c>
      <c r="K24" s="41" t="s">
        <v>162</v>
      </c>
      <c r="L24" s="41" t="s">
        <v>163</v>
      </c>
      <c r="M24" s="9">
        <v>180</v>
      </c>
      <c r="N24" s="41" t="s">
        <v>164</v>
      </c>
      <c r="O24" s="41" t="str">
        <f t="shared" si="0"/>
        <v>180 Beneficiarios de la oferta virtual del Centro de Lenguas</v>
      </c>
      <c r="P24" s="41" t="s">
        <v>154</v>
      </c>
      <c r="Q24" s="9" t="s">
        <v>42</v>
      </c>
      <c r="R24" s="9" t="s">
        <v>42</v>
      </c>
      <c r="S24" s="9">
        <v>60</v>
      </c>
      <c r="T24" s="9">
        <v>180</v>
      </c>
      <c r="U24" s="9">
        <v>180</v>
      </c>
      <c r="V24" s="9">
        <v>180</v>
      </c>
      <c r="W24" s="9" t="s">
        <v>165</v>
      </c>
      <c r="X24" s="9">
        <v>191</v>
      </c>
      <c r="Y24" s="60">
        <f t="shared" si="1"/>
        <v>1</v>
      </c>
      <c r="Z24" s="51" t="s">
        <v>799</v>
      </c>
    </row>
    <row r="25" spans="1:26" ht="409.6" x14ac:dyDescent="0.3">
      <c r="A25" s="9">
        <v>8</v>
      </c>
      <c r="B25" s="9">
        <v>21</v>
      </c>
      <c r="C25" s="41" t="s">
        <v>24</v>
      </c>
      <c r="D25" s="41" t="s">
        <v>128</v>
      </c>
      <c r="E25" s="41" t="s">
        <v>149</v>
      </c>
      <c r="F25" s="41" t="s">
        <v>166</v>
      </c>
      <c r="G25" s="42" t="s">
        <v>131</v>
      </c>
      <c r="H25" s="42" t="s">
        <v>167</v>
      </c>
      <c r="I25" s="41" t="s">
        <v>168</v>
      </c>
      <c r="J25" s="41" t="s">
        <v>31</v>
      </c>
      <c r="K25" s="41" t="s">
        <v>31</v>
      </c>
      <c r="L25" s="41" t="s">
        <v>32</v>
      </c>
      <c r="M25" s="9">
        <v>100</v>
      </c>
      <c r="N25" s="41" t="s">
        <v>169</v>
      </c>
      <c r="O25" s="41" t="str">
        <f t="shared" si="0"/>
        <v>100 Beneficiarios de la formación continua en otras lenguas</v>
      </c>
      <c r="P25" s="41" t="s">
        <v>34</v>
      </c>
      <c r="Q25" s="9" t="s">
        <v>42</v>
      </c>
      <c r="R25" s="9" t="s">
        <v>42</v>
      </c>
      <c r="S25" s="9">
        <v>25</v>
      </c>
      <c r="T25" s="9">
        <v>50</v>
      </c>
      <c r="U25" s="19">
        <v>75</v>
      </c>
      <c r="V25" s="19">
        <v>100</v>
      </c>
      <c r="W25" s="9" t="s">
        <v>35</v>
      </c>
      <c r="X25" s="9">
        <v>11</v>
      </c>
      <c r="Y25" s="60">
        <f t="shared" si="1"/>
        <v>0.14666666666666667</v>
      </c>
      <c r="Z25" s="51" t="s">
        <v>810</v>
      </c>
    </row>
    <row r="26" spans="1:26" ht="40.799999999999997" x14ac:dyDescent="0.3">
      <c r="A26" s="9">
        <v>11</v>
      </c>
      <c r="B26" s="9">
        <v>22</v>
      </c>
      <c r="C26" s="41" t="s">
        <v>24</v>
      </c>
      <c r="D26" s="41" t="s">
        <v>25</v>
      </c>
      <c r="E26" s="41" t="s">
        <v>26</v>
      </c>
      <c r="F26" s="42" t="s">
        <v>170</v>
      </c>
      <c r="G26" s="42" t="s">
        <v>131</v>
      </c>
      <c r="H26" s="42" t="s">
        <v>171</v>
      </c>
      <c r="I26" s="41" t="s">
        <v>172</v>
      </c>
      <c r="J26" s="41" t="s">
        <v>57</v>
      </c>
      <c r="K26" s="9" t="s">
        <v>58</v>
      </c>
      <c r="L26" s="41" t="s">
        <v>59</v>
      </c>
      <c r="M26" s="9">
        <v>44</v>
      </c>
      <c r="N26" s="41" t="s">
        <v>173</v>
      </c>
      <c r="O26" s="41" t="str">
        <f t="shared" si="0"/>
        <v>44 Docentes inscritos en cursos de extensión</v>
      </c>
      <c r="P26" s="41" t="s">
        <v>34</v>
      </c>
      <c r="Q26" s="9" t="s">
        <v>42</v>
      </c>
      <c r="R26" s="9" t="s">
        <v>42</v>
      </c>
      <c r="S26" s="9">
        <v>25</v>
      </c>
      <c r="T26" s="9">
        <v>44</v>
      </c>
      <c r="U26" s="9">
        <v>44</v>
      </c>
      <c r="V26" s="9">
        <v>44</v>
      </c>
      <c r="W26" s="9" t="s">
        <v>174</v>
      </c>
      <c r="X26" s="9">
        <v>50</v>
      </c>
      <c r="Y26" s="60">
        <f t="shared" si="1"/>
        <v>1</v>
      </c>
      <c r="Z26" s="51" t="s">
        <v>779</v>
      </c>
    </row>
    <row r="27" spans="1:26" ht="189.75" customHeight="1" x14ac:dyDescent="0.3">
      <c r="A27" s="9">
        <v>13</v>
      </c>
      <c r="B27" s="9">
        <v>23</v>
      </c>
      <c r="C27" s="41" t="s">
        <v>24</v>
      </c>
      <c r="D27" s="41" t="s">
        <v>25</v>
      </c>
      <c r="E27" s="41" t="s">
        <v>37</v>
      </c>
      <c r="F27" s="42" t="s">
        <v>175</v>
      </c>
      <c r="G27" s="42" t="s">
        <v>131</v>
      </c>
      <c r="H27" s="42" t="s">
        <v>176</v>
      </c>
      <c r="I27" s="41" t="s">
        <v>177</v>
      </c>
      <c r="J27" s="41" t="s">
        <v>100</v>
      </c>
      <c r="K27" s="41" t="s">
        <v>125</v>
      </c>
      <c r="L27" s="41" t="s">
        <v>119</v>
      </c>
      <c r="M27" s="9">
        <v>35</v>
      </c>
      <c r="N27" s="41" t="s">
        <v>178</v>
      </c>
      <c r="O27" s="41" t="str">
        <f t="shared" si="0"/>
        <v>35 % de docentes beneficiados del plan integral de bienestar</v>
      </c>
      <c r="P27" s="41" t="s">
        <v>34</v>
      </c>
      <c r="Q27" s="9" t="s">
        <v>42</v>
      </c>
      <c r="R27" s="9" t="s">
        <v>42</v>
      </c>
      <c r="S27" s="9">
        <v>18</v>
      </c>
      <c r="T27" s="9">
        <v>25</v>
      </c>
      <c r="U27" s="9">
        <v>30</v>
      </c>
      <c r="V27" s="9">
        <v>35</v>
      </c>
      <c r="W27" s="9" t="s">
        <v>96</v>
      </c>
      <c r="X27" s="9">
        <v>30</v>
      </c>
      <c r="Y27" s="60">
        <f>IF(U27=0," ",IF((X27/U27)&gt;1,1,(X27/U27)))</f>
        <v>1</v>
      </c>
      <c r="Z27" s="61" t="s">
        <v>779</v>
      </c>
    </row>
    <row r="28" spans="1:26" ht="144.75" customHeight="1" x14ac:dyDescent="0.3">
      <c r="A28" s="9">
        <v>65</v>
      </c>
      <c r="B28" s="9">
        <v>24</v>
      </c>
      <c r="C28" s="41" t="s">
        <v>24</v>
      </c>
      <c r="D28" s="41" t="s">
        <v>25</v>
      </c>
      <c r="E28" s="41" t="s">
        <v>37</v>
      </c>
      <c r="F28" s="41" t="s">
        <v>179</v>
      </c>
      <c r="G28" s="42" t="s">
        <v>131</v>
      </c>
      <c r="H28" s="42" t="s">
        <v>180</v>
      </c>
      <c r="I28" s="41" t="s">
        <v>92</v>
      </c>
      <c r="J28" s="41" t="s">
        <v>31</v>
      </c>
      <c r="K28" s="41" t="s">
        <v>31</v>
      </c>
      <c r="L28" s="41" t="s">
        <v>32</v>
      </c>
      <c r="M28" s="9">
        <v>100</v>
      </c>
      <c r="N28" s="41" t="s">
        <v>181</v>
      </c>
      <c r="O28" s="41" t="str">
        <f t="shared" si="0"/>
        <v xml:space="preserve">100 % de avance propuesta de reforma estatuto docente </v>
      </c>
      <c r="P28" s="41" t="s">
        <v>34</v>
      </c>
      <c r="Q28" s="9" t="s">
        <v>42</v>
      </c>
      <c r="R28" s="9" t="s">
        <v>42</v>
      </c>
      <c r="S28" s="9">
        <v>0</v>
      </c>
      <c r="T28" s="9">
        <v>0</v>
      </c>
      <c r="U28" s="9">
        <v>0</v>
      </c>
      <c r="V28" s="9">
        <v>100</v>
      </c>
      <c r="W28" s="9" t="s">
        <v>96</v>
      </c>
      <c r="X28" s="9">
        <v>71</v>
      </c>
      <c r="Y28" s="60">
        <v>0.71</v>
      </c>
      <c r="Z28" s="51" t="s">
        <v>687</v>
      </c>
    </row>
    <row r="29" spans="1:26" ht="265.2" x14ac:dyDescent="0.3">
      <c r="A29" s="9">
        <v>66</v>
      </c>
      <c r="B29" s="9">
        <v>25</v>
      </c>
      <c r="C29" s="41" t="s">
        <v>24</v>
      </c>
      <c r="D29" s="41" t="s">
        <v>25</v>
      </c>
      <c r="E29" s="41" t="s">
        <v>37</v>
      </c>
      <c r="F29" s="41" t="s">
        <v>182</v>
      </c>
      <c r="G29" s="42" t="s">
        <v>131</v>
      </c>
      <c r="H29" s="42" t="s">
        <v>183</v>
      </c>
      <c r="I29" s="41" t="s">
        <v>92</v>
      </c>
      <c r="J29" s="41" t="s">
        <v>31</v>
      </c>
      <c r="K29" s="41" t="s">
        <v>31</v>
      </c>
      <c r="L29" s="41" t="s">
        <v>32</v>
      </c>
      <c r="M29" s="9">
        <v>100</v>
      </c>
      <c r="N29" s="41" t="s">
        <v>184</v>
      </c>
      <c r="O29" s="41" t="str">
        <f t="shared" si="0"/>
        <v>100 % de avance de la reforma normativa</v>
      </c>
      <c r="P29" s="41" t="s">
        <v>34</v>
      </c>
      <c r="Q29" s="9" t="s">
        <v>42</v>
      </c>
      <c r="R29" s="9" t="s">
        <v>42</v>
      </c>
      <c r="S29" s="9">
        <v>30</v>
      </c>
      <c r="T29" s="9">
        <v>70</v>
      </c>
      <c r="U29" s="9">
        <v>100</v>
      </c>
      <c r="V29" s="9" t="s">
        <v>42</v>
      </c>
      <c r="W29" s="9" t="s">
        <v>35</v>
      </c>
      <c r="X29" s="9">
        <v>60</v>
      </c>
      <c r="Y29" s="60">
        <f t="shared" si="1"/>
        <v>0.6</v>
      </c>
      <c r="Z29" s="51" t="s">
        <v>794</v>
      </c>
    </row>
    <row r="30" spans="1:26" ht="275.39999999999998" x14ac:dyDescent="0.3">
      <c r="A30" s="9">
        <v>14</v>
      </c>
      <c r="B30" s="9">
        <v>26</v>
      </c>
      <c r="C30" s="41" t="s">
        <v>24</v>
      </c>
      <c r="D30" s="41" t="s">
        <v>25</v>
      </c>
      <c r="E30" s="41" t="s">
        <v>185</v>
      </c>
      <c r="F30" s="41" t="s">
        <v>186</v>
      </c>
      <c r="G30" s="42" t="s">
        <v>131</v>
      </c>
      <c r="H30" s="42" t="s">
        <v>187</v>
      </c>
      <c r="I30" s="41" t="s">
        <v>31</v>
      </c>
      <c r="J30" s="41" t="s">
        <v>31</v>
      </c>
      <c r="K30" s="41" t="s">
        <v>31</v>
      </c>
      <c r="L30" s="41" t="s">
        <v>32</v>
      </c>
      <c r="M30" s="9">
        <v>100</v>
      </c>
      <c r="N30" s="41" t="s">
        <v>188</v>
      </c>
      <c r="O30" s="41" t="str">
        <f>IF(M30="","",((ROUND(M30,2))&amp;" "&amp;N30))</f>
        <v>100 % de avance en el diseño del Sistema de evaluación de profesores</v>
      </c>
      <c r="P30" s="41" t="s">
        <v>34</v>
      </c>
      <c r="Q30" s="9" t="s">
        <v>42</v>
      </c>
      <c r="R30" s="9" t="s">
        <v>42</v>
      </c>
      <c r="S30" s="9">
        <v>30</v>
      </c>
      <c r="T30" s="9">
        <v>50</v>
      </c>
      <c r="U30" s="9">
        <v>70</v>
      </c>
      <c r="V30" s="9">
        <v>100</v>
      </c>
      <c r="W30" s="9" t="s">
        <v>35</v>
      </c>
      <c r="X30" s="9">
        <v>51</v>
      </c>
      <c r="Y30" s="60">
        <f t="shared" si="1"/>
        <v>0.72857142857142854</v>
      </c>
      <c r="Z30" s="51" t="s">
        <v>811</v>
      </c>
    </row>
    <row r="31" spans="1:26" ht="72" x14ac:dyDescent="0.3">
      <c r="A31" s="9" t="s">
        <v>36</v>
      </c>
      <c r="B31" s="9">
        <v>27</v>
      </c>
      <c r="C31" s="41" t="s">
        <v>24</v>
      </c>
      <c r="D31" s="41" t="s">
        <v>189</v>
      </c>
      <c r="E31" s="41" t="s">
        <v>190</v>
      </c>
      <c r="F31" s="42" t="s">
        <v>191</v>
      </c>
      <c r="G31" s="42" t="s">
        <v>131</v>
      </c>
      <c r="H31" s="42" t="s">
        <v>192</v>
      </c>
      <c r="I31" s="41" t="s">
        <v>193</v>
      </c>
      <c r="J31" s="41" t="s">
        <v>57</v>
      </c>
      <c r="K31" s="41" t="s">
        <v>57</v>
      </c>
      <c r="L31" s="41" t="s">
        <v>135</v>
      </c>
      <c r="M31" s="9">
        <v>8</v>
      </c>
      <c r="N31" s="41" t="s">
        <v>194</v>
      </c>
      <c r="O31" s="41" t="str">
        <f>IF(M31="","",(M31&amp;" "&amp;N31))</f>
        <v>8 observatorios, museos y otros espacios especializados de la UPN  con sostenibilidad</v>
      </c>
      <c r="P31" s="41" t="s">
        <v>34</v>
      </c>
      <c r="Q31" s="9" t="s">
        <v>42</v>
      </c>
      <c r="R31" s="9" t="s">
        <v>42</v>
      </c>
      <c r="S31" s="9">
        <v>4</v>
      </c>
      <c r="T31" s="9">
        <v>5</v>
      </c>
      <c r="U31" s="43" t="s">
        <v>42</v>
      </c>
      <c r="V31" s="43" t="s">
        <v>42</v>
      </c>
      <c r="W31" s="9" t="s">
        <v>43</v>
      </c>
      <c r="X31" s="9"/>
      <c r="Y31" s="59" t="s">
        <v>42</v>
      </c>
      <c r="Z31" s="9"/>
    </row>
    <row r="32" spans="1:26" ht="409.6" x14ac:dyDescent="0.3">
      <c r="A32" s="9">
        <v>17</v>
      </c>
      <c r="B32" s="9">
        <v>28</v>
      </c>
      <c r="C32" s="41" t="s">
        <v>24</v>
      </c>
      <c r="D32" s="41" t="s">
        <v>189</v>
      </c>
      <c r="E32" s="41" t="s">
        <v>190</v>
      </c>
      <c r="F32" s="42" t="s">
        <v>195</v>
      </c>
      <c r="G32" s="42" t="s">
        <v>131</v>
      </c>
      <c r="H32" s="42" t="s">
        <v>196</v>
      </c>
      <c r="I32" s="41" t="s">
        <v>197</v>
      </c>
      <c r="J32" s="41" t="s">
        <v>57</v>
      </c>
      <c r="K32" s="9" t="s">
        <v>198</v>
      </c>
      <c r="L32" s="41" t="s">
        <v>135</v>
      </c>
      <c r="M32" s="9">
        <v>10</v>
      </c>
      <c r="N32" s="41" t="s">
        <v>199</v>
      </c>
      <c r="O32" s="41" t="str">
        <f>IF(M32="","",(M32&amp;" "&amp;N32))</f>
        <v>10 Proyectos de construcción de materiales educativos</v>
      </c>
      <c r="P32" s="41" t="s">
        <v>34</v>
      </c>
      <c r="Q32" s="9" t="s">
        <v>42</v>
      </c>
      <c r="R32" s="9" t="s">
        <v>42</v>
      </c>
      <c r="S32" s="9">
        <v>1</v>
      </c>
      <c r="T32" s="9">
        <v>3</v>
      </c>
      <c r="U32" s="9">
        <v>6</v>
      </c>
      <c r="V32" s="9">
        <v>10</v>
      </c>
      <c r="W32" s="9" t="s">
        <v>137</v>
      </c>
      <c r="X32" s="9">
        <v>14</v>
      </c>
      <c r="Y32" s="60">
        <f t="shared" si="1"/>
        <v>1</v>
      </c>
      <c r="Z32" s="51" t="s">
        <v>812</v>
      </c>
    </row>
    <row r="33" spans="1:26" s="32" customFormat="1" ht="151.5" customHeight="1" x14ac:dyDescent="0.3">
      <c r="A33" s="9">
        <v>19</v>
      </c>
      <c r="B33" s="9">
        <v>29</v>
      </c>
      <c r="C33" s="41" t="s">
        <v>24</v>
      </c>
      <c r="D33" s="41" t="s">
        <v>189</v>
      </c>
      <c r="E33" s="41" t="s">
        <v>200</v>
      </c>
      <c r="F33" s="42" t="s">
        <v>201</v>
      </c>
      <c r="G33" s="42" t="s">
        <v>131</v>
      </c>
      <c r="H33" s="42" t="s">
        <v>202</v>
      </c>
      <c r="I33" s="41" t="s">
        <v>48</v>
      </c>
      <c r="J33" s="41" t="s">
        <v>47</v>
      </c>
      <c r="K33" s="41" t="s">
        <v>48</v>
      </c>
      <c r="L33" s="41" t="s">
        <v>49</v>
      </c>
      <c r="M33" s="9">
        <v>7</v>
      </c>
      <c r="N33" s="41" t="s">
        <v>203</v>
      </c>
      <c r="O33" s="41" t="str">
        <f>IF(M33="","",(M33&amp;" "&amp;N33))</f>
        <v>7 proyectos de investigación y proyección social y extensión en IPN y/o Escuela Maternal</v>
      </c>
      <c r="P33" s="41" t="s">
        <v>204</v>
      </c>
      <c r="Q33" s="9" t="s">
        <v>42</v>
      </c>
      <c r="R33" s="9" t="s">
        <v>42</v>
      </c>
      <c r="S33" s="9">
        <v>1</v>
      </c>
      <c r="T33" s="9">
        <v>2</v>
      </c>
      <c r="U33" s="9">
        <v>2</v>
      </c>
      <c r="V33" s="9">
        <v>2</v>
      </c>
      <c r="W33" s="9" t="s">
        <v>35</v>
      </c>
      <c r="X33" s="9">
        <v>178</v>
      </c>
      <c r="Y33" s="60">
        <f t="shared" si="1"/>
        <v>1</v>
      </c>
      <c r="Z33" s="51" t="s">
        <v>840</v>
      </c>
    </row>
    <row r="34" spans="1:26" ht="116.25" customHeight="1" x14ac:dyDescent="0.3">
      <c r="A34" s="9">
        <v>20</v>
      </c>
      <c r="B34" s="9">
        <v>30</v>
      </c>
      <c r="C34" s="41" t="s">
        <v>24</v>
      </c>
      <c r="D34" s="41" t="s">
        <v>189</v>
      </c>
      <c r="E34" s="41" t="s">
        <v>200</v>
      </c>
      <c r="F34" s="42" t="s">
        <v>205</v>
      </c>
      <c r="G34" s="42" t="s">
        <v>131</v>
      </c>
      <c r="H34" s="42" t="s">
        <v>206</v>
      </c>
      <c r="I34" s="41" t="s">
        <v>207</v>
      </c>
      <c r="J34" s="41" t="s">
        <v>31</v>
      </c>
      <c r="K34" s="41" t="s">
        <v>31</v>
      </c>
      <c r="L34" s="41" t="s">
        <v>208</v>
      </c>
      <c r="M34" s="9">
        <v>180</v>
      </c>
      <c r="N34" s="41" t="s">
        <v>209</v>
      </c>
      <c r="O34" s="41" t="str">
        <f>IF(M34="","",(M34&amp;" "&amp;N34))</f>
        <v xml:space="preserve">180 Practicantes y pasantes en escenarios de investigación e innovación pedagógica y didáctica  </v>
      </c>
      <c r="P34" s="41" t="s">
        <v>34</v>
      </c>
      <c r="Q34" s="9" t="s">
        <v>42</v>
      </c>
      <c r="R34" s="9" t="s">
        <v>42</v>
      </c>
      <c r="S34" s="9">
        <v>80</v>
      </c>
      <c r="T34" s="9">
        <v>150</v>
      </c>
      <c r="U34" s="9">
        <v>170</v>
      </c>
      <c r="V34" s="9">
        <v>180</v>
      </c>
      <c r="W34" s="9" t="s">
        <v>96</v>
      </c>
      <c r="X34" s="9">
        <v>170</v>
      </c>
      <c r="Y34" s="60">
        <f t="shared" si="1"/>
        <v>1</v>
      </c>
      <c r="Z34" s="61" t="s">
        <v>796</v>
      </c>
    </row>
    <row r="35" spans="1:26" ht="71.400000000000006" x14ac:dyDescent="0.3">
      <c r="A35" s="29">
        <v>21</v>
      </c>
      <c r="B35" s="9">
        <v>31</v>
      </c>
      <c r="C35" s="41" t="s">
        <v>24</v>
      </c>
      <c r="D35" s="41" t="s">
        <v>189</v>
      </c>
      <c r="E35" s="41" t="s">
        <v>200</v>
      </c>
      <c r="F35" s="42" t="s">
        <v>210</v>
      </c>
      <c r="G35" s="42" t="s">
        <v>131</v>
      </c>
      <c r="H35" s="42" t="s">
        <v>211</v>
      </c>
      <c r="I35" s="41" t="s">
        <v>212</v>
      </c>
      <c r="J35" s="41" t="s">
        <v>31</v>
      </c>
      <c r="K35" s="41" t="s">
        <v>31</v>
      </c>
      <c r="L35" s="41" t="s">
        <v>32</v>
      </c>
      <c r="M35" s="9">
        <v>4000</v>
      </c>
      <c r="N35" s="41" t="s">
        <v>213</v>
      </c>
      <c r="O35" s="41" t="s">
        <v>214</v>
      </c>
      <c r="P35" s="41" t="s">
        <v>34</v>
      </c>
      <c r="Q35" s="9">
        <v>3771</v>
      </c>
      <c r="R35" s="44">
        <v>44926</v>
      </c>
      <c r="S35" s="9">
        <v>3700</v>
      </c>
      <c r="T35" s="9">
        <v>3800</v>
      </c>
      <c r="U35" s="9">
        <v>3900</v>
      </c>
      <c r="V35" s="9">
        <v>4000</v>
      </c>
      <c r="W35" s="9" t="s">
        <v>96</v>
      </c>
      <c r="X35" s="9">
        <v>3875</v>
      </c>
      <c r="Y35" s="60">
        <f t="shared" si="1"/>
        <v>0.99358974358974361</v>
      </c>
      <c r="Z35" s="61" t="s">
        <v>691</v>
      </c>
    </row>
    <row r="36" spans="1:26" ht="132.6" x14ac:dyDescent="0.3">
      <c r="A36" s="9">
        <v>22</v>
      </c>
      <c r="B36" s="9">
        <v>32</v>
      </c>
      <c r="C36" s="41" t="s">
        <v>51</v>
      </c>
      <c r="D36" s="41" t="s">
        <v>52</v>
      </c>
      <c r="E36" s="41" t="s">
        <v>53</v>
      </c>
      <c r="F36" s="42" t="s">
        <v>215</v>
      </c>
      <c r="G36" s="42" t="s">
        <v>131</v>
      </c>
      <c r="H36" s="42" t="s">
        <v>216</v>
      </c>
      <c r="I36" s="41" t="s">
        <v>217</v>
      </c>
      <c r="J36" s="41" t="s">
        <v>31</v>
      </c>
      <c r="K36" s="41" t="s">
        <v>218</v>
      </c>
      <c r="L36" s="41" t="s">
        <v>32</v>
      </c>
      <c r="M36" s="9">
        <v>30</v>
      </c>
      <c r="N36" s="41" t="s">
        <v>219</v>
      </c>
      <c r="O36" s="41" t="str">
        <f>IF(M36="","",(M36&amp;" "&amp;N36))</f>
        <v xml:space="preserve">30 % de programas académicos con oferta en plataforma virtual </v>
      </c>
      <c r="P36" s="41" t="s">
        <v>34</v>
      </c>
      <c r="Q36" s="9">
        <v>0.5</v>
      </c>
      <c r="R36" s="44">
        <v>44926</v>
      </c>
      <c r="S36" s="9">
        <v>5</v>
      </c>
      <c r="T36" s="9">
        <v>15</v>
      </c>
      <c r="U36" s="9">
        <v>25</v>
      </c>
      <c r="V36" s="9">
        <v>30</v>
      </c>
      <c r="W36" s="9" t="s">
        <v>35</v>
      </c>
      <c r="X36" s="9">
        <v>21</v>
      </c>
      <c r="Y36" s="60">
        <f t="shared" si="1"/>
        <v>0.84</v>
      </c>
      <c r="Z36" s="51" t="s">
        <v>813</v>
      </c>
    </row>
    <row r="37" spans="1:26" ht="204" x14ac:dyDescent="0.3">
      <c r="A37" s="9">
        <v>24</v>
      </c>
      <c r="B37" s="9">
        <v>33</v>
      </c>
      <c r="C37" s="41" t="s">
        <v>51</v>
      </c>
      <c r="D37" s="41" t="s">
        <v>52</v>
      </c>
      <c r="E37" s="41" t="s">
        <v>53</v>
      </c>
      <c r="F37" s="42" t="s">
        <v>220</v>
      </c>
      <c r="G37" s="42" t="s">
        <v>131</v>
      </c>
      <c r="H37" s="42" t="s">
        <v>221</v>
      </c>
      <c r="I37" s="41" t="s">
        <v>222</v>
      </c>
      <c r="J37" s="41" t="s">
        <v>31</v>
      </c>
      <c r="K37" s="41" t="s">
        <v>31</v>
      </c>
      <c r="L37" s="41" t="s">
        <v>32</v>
      </c>
      <c r="M37" s="9">
        <v>350</v>
      </c>
      <c r="N37" s="41" t="s">
        <v>223</v>
      </c>
      <c r="O37" s="41" t="s">
        <v>224</v>
      </c>
      <c r="P37" s="41" t="s">
        <v>34</v>
      </c>
      <c r="Q37" s="9" t="s">
        <v>42</v>
      </c>
      <c r="R37" s="44" t="s">
        <v>42</v>
      </c>
      <c r="S37" s="9">
        <v>50</v>
      </c>
      <c r="T37" s="9">
        <v>130</v>
      </c>
      <c r="U37" s="9">
        <v>250</v>
      </c>
      <c r="V37" s="9">
        <v>350</v>
      </c>
      <c r="W37" s="9" t="s">
        <v>137</v>
      </c>
      <c r="X37" s="9">
        <v>333</v>
      </c>
      <c r="Y37" s="60">
        <f t="shared" si="1"/>
        <v>1</v>
      </c>
      <c r="Z37" s="51" t="s">
        <v>833</v>
      </c>
    </row>
    <row r="38" spans="1:26" ht="214.2" x14ac:dyDescent="0.3">
      <c r="A38" s="9">
        <v>25</v>
      </c>
      <c r="B38" s="9">
        <v>34</v>
      </c>
      <c r="C38" s="41" t="s">
        <v>51</v>
      </c>
      <c r="D38" s="41" t="s">
        <v>52</v>
      </c>
      <c r="E38" s="41" t="s">
        <v>62</v>
      </c>
      <c r="F38" s="42" t="s">
        <v>225</v>
      </c>
      <c r="G38" s="42" t="s">
        <v>131</v>
      </c>
      <c r="H38" s="42" t="s">
        <v>226</v>
      </c>
      <c r="I38" s="41" t="s">
        <v>227</v>
      </c>
      <c r="J38" s="41" t="s">
        <v>47</v>
      </c>
      <c r="K38" s="41" t="s">
        <v>141</v>
      </c>
      <c r="L38" s="41" t="s">
        <v>141</v>
      </c>
      <c r="M38" s="9">
        <v>95</v>
      </c>
      <c r="N38" s="41" t="s">
        <v>228</v>
      </c>
      <c r="O38" s="41" t="str">
        <f t="shared" ref="O38:O69" si="2">IF(M38="","",(M38&amp;" "&amp;N38))</f>
        <v>95 % de ejecución en planes de mejoramiento de programas académicos</v>
      </c>
      <c r="P38" s="41" t="s">
        <v>34</v>
      </c>
      <c r="Q38" s="9">
        <v>0</v>
      </c>
      <c r="R38" s="44" t="s">
        <v>42</v>
      </c>
      <c r="S38" s="9">
        <v>75</v>
      </c>
      <c r="T38" s="9">
        <v>80</v>
      </c>
      <c r="U38" s="9">
        <v>90</v>
      </c>
      <c r="V38" s="9">
        <v>95</v>
      </c>
      <c r="W38" s="9" t="s">
        <v>35</v>
      </c>
      <c r="X38" s="9">
        <v>72</v>
      </c>
      <c r="Y38" s="60">
        <f t="shared" si="1"/>
        <v>0.8</v>
      </c>
      <c r="Z38" s="70" t="s">
        <v>807</v>
      </c>
    </row>
    <row r="39" spans="1:26" ht="71.400000000000006" x14ac:dyDescent="0.3">
      <c r="A39" s="9">
        <v>27</v>
      </c>
      <c r="B39" s="9">
        <v>35</v>
      </c>
      <c r="C39" s="41" t="s">
        <v>51</v>
      </c>
      <c r="D39" s="41" t="s">
        <v>52</v>
      </c>
      <c r="E39" s="41" t="s">
        <v>62</v>
      </c>
      <c r="F39" s="42" t="s">
        <v>229</v>
      </c>
      <c r="G39" s="42" t="s">
        <v>131</v>
      </c>
      <c r="H39" s="42" t="s">
        <v>230</v>
      </c>
      <c r="I39" s="41" t="s">
        <v>231</v>
      </c>
      <c r="J39" s="51" t="s">
        <v>31</v>
      </c>
      <c r="K39" s="51" t="s">
        <v>31</v>
      </c>
      <c r="L39" s="41" t="s">
        <v>141</v>
      </c>
      <c r="M39" s="9">
        <v>15</v>
      </c>
      <c r="N39" s="41" t="s">
        <v>232</v>
      </c>
      <c r="O39" s="41" t="str">
        <f t="shared" si="2"/>
        <v>15 % de programas académicos ofertados en diferentes regiones.</v>
      </c>
      <c r="P39" s="41" t="s">
        <v>34</v>
      </c>
      <c r="Q39" s="9" t="s">
        <v>42</v>
      </c>
      <c r="R39" s="9" t="s">
        <v>42</v>
      </c>
      <c r="S39" s="9">
        <v>0</v>
      </c>
      <c r="T39" s="9">
        <v>5</v>
      </c>
      <c r="U39" s="9">
        <v>10</v>
      </c>
      <c r="V39" s="9">
        <v>15</v>
      </c>
      <c r="W39" s="9" t="s">
        <v>233</v>
      </c>
      <c r="X39" s="9">
        <v>26</v>
      </c>
      <c r="Y39" s="60">
        <f t="shared" si="1"/>
        <v>1</v>
      </c>
      <c r="Z39" s="51" t="s">
        <v>695</v>
      </c>
    </row>
    <row r="40" spans="1:26" ht="81.599999999999994" x14ac:dyDescent="0.3">
      <c r="A40" s="9">
        <v>68</v>
      </c>
      <c r="B40" s="9">
        <v>36</v>
      </c>
      <c r="C40" s="41" t="s">
        <v>51</v>
      </c>
      <c r="D40" s="41" t="s">
        <v>52</v>
      </c>
      <c r="E40" s="41" t="s">
        <v>62</v>
      </c>
      <c r="F40" s="41" t="s">
        <v>234</v>
      </c>
      <c r="G40" s="42" t="s">
        <v>131</v>
      </c>
      <c r="H40" s="42" t="s">
        <v>235</v>
      </c>
      <c r="I40" s="41" t="s">
        <v>236</v>
      </c>
      <c r="J40" s="41" t="s">
        <v>31</v>
      </c>
      <c r="K40" s="41" t="s">
        <v>31</v>
      </c>
      <c r="L40" s="41" t="s">
        <v>32</v>
      </c>
      <c r="M40" s="9">
        <v>3</v>
      </c>
      <c r="N40" s="41" t="s">
        <v>237</v>
      </c>
      <c r="O40" s="41" t="str">
        <f t="shared" si="2"/>
        <v xml:space="preserve">3 Documentos que favorecen la flexibilidad curricular. </v>
      </c>
      <c r="P40" s="41" t="s">
        <v>34</v>
      </c>
      <c r="Q40" s="9" t="s">
        <v>42</v>
      </c>
      <c r="R40" s="9" t="s">
        <v>42</v>
      </c>
      <c r="S40" s="9">
        <v>1</v>
      </c>
      <c r="T40" s="9">
        <v>1</v>
      </c>
      <c r="U40" s="9">
        <v>1</v>
      </c>
      <c r="V40" s="9" t="s">
        <v>42</v>
      </c>
      <c r="W40" s="9" t="s">
        <v>35</v>
      </c>
      <c r="X40" s="9">
        <v>2</v>
      </c>
      <c r="Y40" s="60">
        <f t="shared" si="1"/>
        <v>1</v>
      </c>
      <c r="Z40" s="51" t="s">
        <v>800</v>
      </c>
    </row>
    <row r="41" spans="1:26" ht="127.5" customHeight="1" x14ac:dyDescent="0.3">
      <c r="A41" s="9">
        <v>28</v>
      </c>
      <c r="B41" s="9">
        <v>37</v>
      </c>
      <c r="C41" s="41" t="s">
        <v>51</v>
      </c>
      <c r="D41" s="41" t="s">
        <v>52</v>
      </c>
      <c r="E41" s="41" t="s">
        <v>62</v>
      </c>
      <c r="F41" s="42" t="s">
        <v>238</v>
      </c>
      <c r="G41" s="42" t="s">
        <v>131</v>
      </c>
      <c r="H41" s="42" t="s">
        <v>239</v>
      </c>
      <c r="I41" s="41" t="s">
        <v>240</v>
      </c>
      <c r="J41" s="41" t="s">
        <v>31</v>
      </c>
      <c r="K41" s="41" t="s">
        <v>31</v>
      </c>
      <c r="L41" s="41" t="s">
        <v>32</v>
      </c>
      <c r="M41" s="9">
        <v>80</v>
      </c>
      <c r="N41" s="41" t="s">
        <v>238</v>
      </c>
      <c r="O41" s="41" t="str">
        <f t="shared" si="2"/>
        <v>80 Estudiantes beneficiados con oferta académica con doble titulación o doble programa</v>
      </c>
      <c r="P41" s="41" t="s">
        <v>34</v>
      </c>
      <c r="Q41" s="9" t="s">
        <v>42</v>
      </c>
      <c r="R41" s="9" t="s">
        <v>42</v>
      </c>
      <c r="S41" s="9">
        <v>20</v>
      </c>
      <c r="T41" s="9">
        <v>45</v>
      </c>
      <c r="U41" s="9">
        <v>60</v>
      </c>
      <c r="V41" s="9">
        <v>80</v>
      </c>
      <c r="W41" s="9" t="s">
        <v>96</v>
      </c>
      <c r="X41" s="9">
        <v>4</v>
      </c>
      <c r="Y41" s="73">
        <f t="shared" si="1"/>
        <v>6.6666666666666666E-2</v>
      </c>
      <c r="Z41" s="51" t="s">
        <v>814</v>
      </c>
    </row>
    <row r="42" spans="1:26" ht="72" x14ac:dyDescent="0.3">
      <c r="A42" s="9">
        <v>30</v>
      </c>
      <c r="B42" s="9">
        <v>38</v>
      </c>
      <c r="C42" s="41" t="s">
        <v>51</v>
      </c>
      <c r="D42" s="41" t="s">
        <v>52</v>
      </c>
      <c r="E42" s="41" t="s">
        <v>62</v>
      </c>
      <c r="F42" s="42" t="s">
        <v>241</v>
      </c>
      <c r="G42" s="42" t="s">
        <v>131</v>
      </c>
      <c r="H42" s="42" t="s">
        <v>242</v>
      </c>
      <c r="I42" s="41" t="s">
        <v>243</v>
      </c>
      <c r="J42" s="41" t="s">
        <v>31</v>
      </c>
      <c r="K42" s="41" t="s">
        <v>31</v>
      </c>
      <c r="L42" s="41" t="s">
        <v>32</v>
      </c>
      <c r="M42" s="9">
        <v>8</v>
      </c>
      <c r="N42" s="41" t="s">
        <v>244</v>
      </c>
      <c r="O42" s="41" t="str">
        <f t="shared" si="2"/>
        <v>8 Convenios suscritos para ampliación de cohortes</v>
      </c>
      <c r="P42" s="41" t="s">
        <v>75</v>
      </c>
      <c r="Q42" s="9">
        <v>3</v>
      </c>
      <c r="R42" s="44">
        <v>44926</v>
      </c>
      <c r="S42" s="9">
        <v>3</v>
      </c>
      <c r="T42" s="9">
        <v>1</v>
      </c>
      <c r="U42" s="9">
        <v>3</v>
      </c>
      <c r="V42" s="9">
        <v>1</v>
      </c>
      <c r="W42" s="9" t="s">
        <v>245</v>
      </c>
      <c r="X42" s="9">
        <v>2</v>
      </c>
      <c r="Y42" s="60">
        <f t="shared" si="1"/>
        <v>0.66666666666666663</v>
      </c>
      <c r="Z42" s="51" t="s">
        <v>802</v>
      </c>
    </row>
    <row r="43" spans="1:26" ht="152.25" customHeight="1" x14ac:dyDescent="0.3">
      <c r="A43" s="9">
        <v>32</v>
      </c>
      <c r="B43" s="9">
        <v>39</v>
      </c>
      <c r="C43" s="41" t="s">
        <v>51</v>
      </c>
      <c r="D43" s="41" t="s">
        <v>52</v>
      </c>
      <c r="E43" s="41" t="s">
        <v>62</v>
      </c>
      <c r="F43" s="42" t="s">
        <v>246</v>
      </c>
      <c r="G43" s="42" t="s">
        <v>131</v>
      </c>
      <c r="H43" s="42" t="s">
        <v>247</v>
      </c>
      <c r="I43" s="41" t="s">
        <v>248</v>
      </c>
      <c r="J43" s="41" t="s">
        <v>47</v>
      </c>
      <c r="K43" s="41" t="s">
        <v>249</v>
      </c>
      <c r="L43" s="41" t="s">
        <v>250</v>
      </c>
      <c r="M43" s="9">
        <v>4</v>
      </c>
      <c r="N43" s="41" t="s">
        <v>251</v>
      </c>
      <c r="O43" s="41" t="str">
        <f t="shared" si="2"/>
        <v xml:space="preserve">4 % de Programas que inician internacionalización de currículo </v>
      </c>
      <c r="P43" s="41" t="s">
        <v>34</v>
      </c>
      <c r="Q43" s="9" t="s">
        <v>42</v>
      </c>
      <c r="R43" s="9" t="s">
        <v>42</v>
      </c>
      <c r="S43" s="9">
        <v>1</v>
      </c>
      <c r="T43" s="9">
        <v>2</v>
      </c>
      <c r="U43" s="9">
        <v>3</v>
      </c>
      <c r="V43" s="9">
        <v>4</v>
      </c>
      <c r="W43" s="9" t="s">
        <v>245</v>
      </c>
      <c r="X43" s="9">
        <v>2</v>
      </c>
      <c r="Y43" s="60">
        <f t="shared" si="1"/>
        <v>0.66666666666666663</v>
      </c>
      <c r="Z43" s="51" t="s">
        <v>787</v>
      </c>
    </row>
    <row r="44" spans="1:26" ht="73.5" customHeight="1" x14ac:dyDescent="0.3">
      <c r="A44" s="9">
        <v>33</v>
      </c>
      <c r="B44" s="9">
        <v>40</v>
      </c>
      <c r="C44" s="41" t="s">
        <v>51</v>
      </c>
      <c r="D44" s="41" t="s">
        <v>52</v>
      </c>
      <c r="E44" s="41" t="s">
        <v>62</v>
      </c>
      <c r="F44" s="42" t="s">
        <v>252</v>
      </c>
      <c r="G44" s="42" t="s">
        <v>131</v>
      </c>
      <c r="H44" s="42" t="s">
        <v>253</v>
      </c>
      <c r="I44" s="41" t="s">
        <v>248</v>
      </c>
      <c r="J44" s="41" t="s">
        <v>47</v>
      </c>
      <c r="K44" s="41" t="s">
        <v>249</v>
      </c>
      <c r="L44" s="41" t="s">
        <v>250</v>
      </c>
      <c r="M44" s="9">
        <v>10</v>
      </c>
      <c r="N44" s="41" t="s">
        <v>254</v>
      </c>
      <c r="O44" s="41" t="str">
        <f t="shared" si="2"/>
        <v>10 Talleres de internacionalización ofertados en la UPN</v>
      </c>
      <c r="P44" s="41" t="s">
        <v>75</v>
      </c>
      <c r="Q44" s="9" t="s">
        <v>42</v>
      </c>
      <c r="R44" s="9" t="s">
        <v>42</v>
      </c>
      <c r="S44" s="9">
        <v>2</v>
      </c>
      <c r="T44" s="9">
        <v>2</v>
      </c>
      <c r="U44" s="9">
        <v>3</v>
      </c>
      <c r="V44" s="9">
        <v>3</v>
      </c>
      <c r="W44" s="9" t="s">
        <v>255</v>
      </c>
      <c r="X44" s="9">
        <v>1</v>
      </c>
      <c r="Y44" s="60">
        <f t="shared" si="1"/>
        <v>0.33333333333333331</v>
      </c>
      <c r="Z44" s="51" t="s">
        <v>815</v>
      </c>
    </row>
    <row r="45" spans="1:26" ht="321.75" customHeight="1" x14ac:dyDescent="0.3">
      <c r="A45" s="9">
        <v>34</v>
      </c>
      <c r="B45" s="9">
        <v>41</v>
      </c>
      <c r="C45" s="41" t="s">
        <v>51</v>
      </c>
      <c r="D45" s="41" t="s">
        <v>52</v>
      </c>
      <c r="E45" s="41" t="s">
        <v>76</v>
      </c>
      <c r="F45" s="42" t="s">
        <v>256</v>
      </c>
      <c r="G45" s="42" t="s">
        <v>131</v>
      </c>
      <c r="H45" s="42" t="s">
        <v>257</v>
      </c>
      <c r="I45" s="41" t="s">
        <v>248</v>
      </c>
      <c r="J45" s="41" t="s">
        <v>47</v>
      </c>
      <c r="K45" s="41" t="s">
        <v>249</v>
      </c>
      <c r="L45" s="41" t="s">
        <v>250</v>
      </c>
      <c r="M45" s="9">
        <v>20</v>
      </c>
      <c r="N45" s="41" t="s">
        <v>258</v>
      </c>
      <c r="O45" s="41" t="str">
        <f t="shared" si="2"/>
        <v xml:space="preserve">20 % de incremento anual de proyectos de Aprendizaje Colaborativo Internacional </v>
      </c>
      <c r="P45" s="41" t="s">
        <v>75</v>
      </c>
      <c r="Q45" s="9" t="s">
        <v>42</v>
      </c>
      <c r="R45" s="9" t="s">
        <v>42</v>
      </c>
      <c r="S45" s="9">
        <v>2</v>
      </c>
      <c r="T45" s="9">
        <v>7</v>
      </c>
      <c r="U45" s="9">
        <v>15</v>
      </c>
      <c r="V45" s="9">
        <v>20</v>
      </c>
      <c r="W45" s="9" t="s">
        <v>35</v>
      </c>
      <c r="X45" s="9">
        <v>9</v>
      </c>
      <c r="Y45" s="60">
        <f t="shared" si="1"/>
        <v>0.6</v>
      </c>
      <c r="Z45" s="51" t="s">
        <v>846</v>
      </c>
    </row>
    <row r="46" spans="1:26" ht="69.75" customHeight="1" x14ac:dyDescent="0.3">
      <c r="A46" s="9">
        <v>35</v>
      </c>
      <c r="B46" s="9">
        <v>42</v>
      </c>
      <c r="C46" s="41" t="s">
        <v>51</v>
      </c>
      <c r="D46" s="41" t="s">
        <v>52</v>
      </c>
      <c r="E46" s="41" t="s">
        <v>76</v>
      </c>
      <c r="F46" s="42" t="s">
        <v>259</v>
      </c>
      <c r="G46" s="42" t="s">
        <v>131</v>
      </c>
      <c r="H46" s="42" t="s">
        <v>260</v>
      </c>
      <c r="I46" s="41" t="s">
        <v>261</v>
      </c>
      <c r="J46" s="41" t="s">
        <v>47</v>
      </c>
      <c r="K46" s="41" t="s">
        <v>249</v>
      </c>
      <c r="L46" s="41" t="s">
        <v>250</v>
      </c>
      <c r="M46" s="9">
        <v>10</v>
      </c>
      <c r="N46" s="41" t="s">
        <v>262</v>
      </c>
      <c r="O46" s="41" t="str">
        <f t="shared" si="2"/>
        <v xml:space="preserve">10 % de estudiantes que realizan movilidad académica  nacional e internacional </v>
      </c>
      <c r="P46" s="41" t="s">
        <v>75</v>
      </c>
      <c r="Q46" s="9">
        <v>0</v>
      </c>
      <c r="R46" s="44">
        <v>44926</v>
      </c>
      <c r="S46" s="9">
        <v>2</v>
      </c>
      <c r="T46" s="9">
        <v>4</v>
      </c>
      <c r="U46" s="9">
        <v>7</v>
      </c>
      <c r="V46" s="9">
        <v>10</v>
      </c>
      <c r="W46" s="9" t="s">
        <v>35</v>
      </c>
      <c r="X46" s="58">
        <v>0.1</v>
      </c>
      <c r="Y46" s="60">
        <v>1</v>
      </c>
      <c r="Z46" s="51" t="s">
        <v>698</v>
      </c>
    </row>
    <row r="47" spans="1:26" ht="75.75" customHeight="1" x14ac:dyDescent="0.3">
      <c r="A47" s="9">
        <v>36</v>
      </c>
      <c r="B47" s="9">
        <v>43</v>
      </c>
      <c r="C47" s="41" t="s">
        <v>51</v>
      </c>
      <c r="D47" s="41" t="s">
        <v>52</v>
      </c>
      <c r="E47" s="41" t="s">
        <v>76</v>
      </c>
      <c r="F47" s="42" t="s">
        <v>263</v>
      </c>
      <c r="G47" s="42" t="s">
        <v>131</v>
      </c>
      <c r="H47" s="42" t="s">
        <v>264</v>
      </c>
      <c r="I47" s="41" t="s">
        <v>265</v>
      </c>
      <c r="J47" s="41" t="s">
        <v>47</v>
      </c>
      <c r="K47" s="41" t="s">
        <v>249</v>
      </c>
      <c r="L47" s="41" t="s">
        <v>250</v>
      </c>
      <c r="M47" s="9">
        <v>10</v>
      </c>
      <c r="N47" s="41" t="s">
        <v>266</v>
      </c>
      <c r="O47" s="41" t="str">
        <f t="shared" si="2"/>
        <v xml:space="preserve">10 % de docentes que realizan movilidad académica  nacional e internacional </v>
      </c>
      <c r="P47" s="41" t="s">
        <v>34</v>
      </c>
      <c r="Q47" s="9">
        <v>0</v>
      </c>
      <c r="R47" s="44">
        <v>44926</v>
      </c>
      <c r="S47" s="9">
        <v>2</v>
      </c>
      <c r="T47" s="9">
        <v>4</v>
      </c>
      <c r="U47" s="9">
        <v>7</v>
      </c>
      <c r="V47" s="9">
        <v>10</v>
      </c>
      <c r="W47" s="9" t="s">
        <v>35</v>
      </c>
      <c r="X47" s="9">
        <v>25</v>
      </c>
      <c r="Y47" s="60">
        <f t="shared" si="1"/>
        <v>1</v>
      </c>
      <c r="Z47" s="51" t="s">
        <v>782</v>
      </c>
    </row>
    <row r="48" spans="1:26" ht="64.5" customHeight="1" x14ac:dyDescent="0.3">
      <c r="A48" s="9">
        <v>37</v>
      </c>
      <c r="B48" s="9">
        <v>44</v>
      </c>
      <c r="C48" s="41" t="s">
        <v>51</v>
      </c>
      <c r="D48" s="41" t="s">
        <v>52</v>
      </c>
      <c r="E48" s="41" t="s">
        <v>76</v>
      </c>
      <c r="F48" s="42" t="s">
        <v>267</v>
      </c>
      <c r="G48" s="42" t="s">
        <v>131</v>
      </c>
      <c r="H48" s="42" t="s">
        <v>268</v>
      </c>
      <c r="I48" s="41" t="s">
        <v>269</v>
      </c>
      <c r="J48" s="41" t="s">
        <v>47</v>
      </c>
      <c r="K48" s="41" t="s">
        <v>249</v>
      </c>
      <c r="L48" s="41" t="s">
        <v>270</v>
      </c>
      <c r="M48" s="9">
        <v>10</v>
      </c>
      <c r="N48" s="41" t="s">
        <v>271</v>
      </c>
      <c r="O48" s="41" t="str">
        <f t="shared" si="2"/>
        <v>10 % de docentes visitantes que realizan movilidad académica  nacional e internacional en la UPN</v>
      </c>
      <c r="P48" s="41" t="s">
        <v>34</v>
      </c>
      <c r="Q48" s="9">
        <v>5</v>
      </c>
      <c r="R48" s="44">
        <v>44926</v>
      </c>
      <c r="S48" s="9">
        <v>2</v>
      </c>
      <c r="T48" s="9">
        <v>4</v>
      </c>
      <c r="U48" s="9">
        <v>6</v>
      </c>
      <c r="V48" s="9">
        <v>10</v>
      </c>
      <c r="W48" s="9" t="s">
        <v>35</v>
      </c>
      <c r="X48" s="9">
        <v>53</v>
      </c>
      <c r="Y48" s="60">
        <f t="shared" si="1"/>
        <v>1</v>
      </c>
      <c r="Z48" s="51" t="s">
        <v>699</v>
      </c>
    </row>
    <row r="49" spans="1:26" ht="81" customHeight="1" x14ac:dyDescent="0.3">
      <c r="A49" s="9">
        <v>38</v>
      </c>
      <c r="B49" s="9">
        <v>45</v>
      </c>
      <c r="C49" s="41" t="s">
        <v>51</v>
      </c>
      <c r="D49" s="41" t="s">
        <v>52</v>
      </c>
      <c r="E49" s="41" t="s">
        <v>76</v>
      </c>
      <c r="F49" s="42" t="s">
        <v>272</v>
      </c>
      <c r="G49" s="42" t="s">
        <v>131</v>
      </c>
      <c r="H49" s="42" t="s">
        <v>273</v>
      </c>
      <c r="I49" s="41" t="s">
        <v>261</v>
      </c>
      <c r="J49" s="41" t="s">
        <v>47</v>
      </c>
      <c r="K49" s="41" t="s">
        <v>249</v>
      </c>
      <c r="L49" s="41" t="s">
        <v>250</v>
      </c>
      <c r="M49" s="9">
        <v>10</v>
      </c>
      <c r="N49" s="41" t="s">
        <v>274</v>
      </c>
      <c r="O49" s="41" t="str">
        <f t="shared" si="2"/>
        <v xml:space="preserve">10 % de estudiantes externos que realizan movilidad académica  nacional e internacional </v>
      </c>
      <c r="P49" s="41" t="s">
        <v>34</v>
      </c>
      <c r="Q49" s="9">
        <v>76</v>
      </c>
      <c r="R49" s="44">
        <v>44926</v>
      </c>
      <c r="S49" s="9">
        <v>2</v>
      </c>
      <c r="T49" s="9">
        <v>4</v>
      </c>
      <c r="U49" s="9">
        <v>6</v>
      </c>
      <c r="V49" s="9">
        <v>10</v>
      </c>
      <c r="W49" s="9" t="s">
        <v>35</v>
      </c>
      <c r="X49" s="9">
        <v>6</v>
      </c>
      <c r="Y49" s="60">
        <f t="shared" si="1"/>
        <v>1</v>
      </c>
      <c r="Z49" s="61" t="s">
        <v>700</v>
      </c>
    </row>
    <row r="50" spans="1:26" ht="73.5" customHeight="1" x14ac:dyDescent="0.3">
      <c r="A50" s="9">
        <v>39</v>
      </c>
      <c r="B50" s="9">
        <v>46</v>
      </c>
      <c r="C50" s="41" t="s">
        <v>51</v>
      </c>
      <c r="D50" s="41" t="s">
        <v>52</v>
      </c>
      <c r="E50" s="41" t="s">
        <v>76</v>
      </c>
      <c r="F50" s="42" t="s">
        <v>275</v>
      </c>
      <c r="G50" s="42" t="s">
        <v>131</v>
      </c>
      <c r="H50" s="42" t="s">
        <v>276</v>
      </c>
      <c r="I50" s="41" t="s">
        <v>277</v>
      </c>
      <c r="J50" s="41" t="s">
        <v>47</v>
      </c>
      <c r="K50" s="41" t="s">
        <v>249</v>
      </c>
      <c r="L50" s="41" t="s">
        <v>250</v>
      </c>
      <c r="M50" s="9">
        <v>70</v>
      </c>
      <c r="N50" s="41" t="s">
        <v>278</v>
      </c>
      <c r="O50" s="41" t="str">
        <f t="shared" si="2"/>
        <v>70 % de convenios de cooperación académica suscritos</v>
      </c>
      <c r="P50" s="41" t="s">
        <v>34</v>
      </c>
      <c r="Q50" s="9" t="s">
        <v>42</v>
      </c>
      <c r="R50" s="9" t="s">
        <v>42</v>
      </c>
      <c r="S50" s="9">
        <v>10</v>
      </c>
      <c r="T50" s="9">
        <v>25</v>
      </c>
      <c r="U50" s="43" t="s">
        <v>42</v>
      </c>
      <c r="V50" s="43" t="s">
        <v>42</v>
      </c>
      <c r="W50" s="9" t="s">
        <v>43</v>
      </c>
      <c r="X50" s="9"/>
      <c r="Y50" s="59" t="s">
        <v>42</v>
      </c>
      <c r="Z50" s="9"/>
    </row>
    <row r="51" spans="1:26" ht="83.25" customHeight="1" x14ac:dyDescent="0.3">
      <c r="A51" s="9">
        <v>40</v>
      </c>
      <c r="B51" s="9">
        <v>47</v>
      </c>
      <c r="C51" s="41" t="s">
        <v>51</v>
      </c>
      <c r="D51" s="41" t="s">
        <v>52</v>
      </c>
      <c r="E51" s="41" t="s">
        <v>76</v>
      </c>
      <c r="F51" s="42" t="s">
        <v>279</v>
      </c>
      <c r="G51" s="42" t="s">
        <v>131</v>
      </c>
      <c r="H51" s="42" t="s">
        <v>280</v>
      </c>
      <c r="I51" s="41" t="s">
        <v>277</v>
      </c>
      <c r="J51" s="41" t="s">
        <v>47</v>
      </c>
      <c r="K51" s="41" t="s">
        <v>249</v>
      </c>
      <c r="L51" s="41" t="s">
        <v>250</v>
      </c>
      <c r="M51" s="9">
        <v>10</v>
      </c>
      <c r="N51" s="41" t="s">
        <v>281</v>
      </c>
      <c r="O51" s="41" t="str">
        <f t="shared" si="2"/>
        <v>10 % de incremento en participantes de eventos anuales</v>
      </c>
      <c r="P51" s="41" t="s">
        <v>154</v>
      </c>
      <c r="Q51" s="9" t="s">
        <v>42</v>
      </c>
      <c r="R51" s="9" t="s">
        <v>42</v>
      </c>
      <c r="S51" s="9">
        <v>0</v>
      </c>
      <c r="T51" s="9">
        <v>10</v>
      </c>
      <c r="U51" s="9">
        <v>10</v>
      </c>
      <c r="V51" s="9">
        <v>10</v>
      </c>
      <c r="W51" s="9" t="s">
        <v>96</v>
      </c>
      <c r="X51" s="19">
        <v>260</v>
      </c>
      <c r="Y51" s="60">
        <f t="shared" si="1"/>
        <v>1</v>
      </c>
      <c r="Z51" s="51" t="s">
        <v>701</v>
      </c>
    </row>
    <row r="52" spans="1:26" ht="193.5" customHeight="1" x14ac:dyDescent="0.3">
      <c r="A52" s="9">
        <v>41</v>
      </c>
      <c r="B52" s="17">
        <v>48</v>
      </c>
      <c r="C52" s="62" t="s">
        <v>51</v>
      </c>
      <c r="D52" s="62" t="s">
        <v>52</v>
      </c>
      <c r="E52" s="62" t="s">
        <v>76</v>
      </c>
      <c r="F52" s="63" t="s">
        <v>282</v>
      </c>
      <c r="G52" s="63" t="s">
        <v>131</v>
      </c>
      <c r="H52" s="63" t="s">
        <v>283</v>
      </c>
      <c r="I52" s="62" t="s">
        <v>284</v>
      </c>
      <c r="J52" s="62" t="s">
        <v>47</v>
      </c>
      <c r="K52" s="62" t="s">
        <v>285</v>
      </c>
      <c r="L52" s="62" t="s">
        <v>119</v>
      </c>
      <c r="M52" s="17">
        <v>100</v>
      </c>
      <c r="N52" s="62" t="s">
        <v>286</v>
      </c>
      <c r="O52" s="62" t="str">
        <f t="shared" si="2"/>
        <v xml:space="preserve">100 % de avance en el diseño e implementación de un Centro para asuntos de géneros </v>
      </c>
      <c r="P52" s="62" t="s">
        <v>34</v>
      </c>
      <c r="Q52" s="17" t="s">
        <v>42</v>
      </c>
      <c r="R52" s="17" t="s">
        <v>42</v>
      </c>
      <c r="S52" s="9">
        <v>20</v>
      </c>
      <c r="T52" s="9">
        <v>100</v>
      </c>
      <c r="U52" s="17">
        <v>100</v>
      </c>
      <c r="V52" s="17">
        <v>100</v>
      </c>
      <c r="W52" s="17" t="s">
        <v>287</v>
      </c>
      <c r="X52" s="17">
        <v>100</v>
      </c>
      <c r="Y52" s="64">
        <v>1</v>
      </c>
      <c r="Z52" s="51" t="s">
        <v>817</v>
      </c>
    </row>
    <row r="53" spans="1:26" ht="71.400000000000006" x14ac:dyDescent="0.3">
      <c r="A53" s="9">
        <v>42</v>
      </c>
      <c r="B53" s="9">
        <v>49</v>
      </c>
      <c r="C53" s="41" t="s">
        <v>51</v>
      </c>
      <c r="D53" s="41" t="s">
        <v>52</v>
      </c>
      <c r="E53" s="41" t="s">
        <v>81</v>
      </c>
      <c r="F53" s="51" t="s">
        <v>288</v>
      </c>
      <c r="G53" s="42" t="s">
        <v>131</v>
      </c>
      <c r="H53" s="42" t="s">
        <v>289</v>
      </c>
      <c r="I53" s="41" t="s">
        <v>290</v>
      </c>
      <c r="J53" s="41" t="s">
        <v>57</v>
      </c>
      <c r="K53" s="41" t="s">
        <v>291</v>
      </c>
      <c r="L53" s="41" t="s">
        <v>135</v>
      </c>
      <c r="M53" s="9">
        <v>20</v>
      </c>
      <c r="N53" s="41" t="s">
        <v>292</v>
      </c>
      <c r="O53" s="41" t="str">
        <f t="shared" si="2"/>
        <v xml:space="preserve">20 Proyectos cofinanciados o interinstitucionales concretados  </v>
      </c>
      <c r="P53" s="41" t="s">
        <v>75</v>
      </c>
      <c r="Q53" s="9">
        <v>2</v>
      </c>
      <c r="R53" s="44">
        <v>44926</v>
      </c>
      <c r="S53" s="9">
        <v>6</v>
      </c>
      <c r="T53" s="9">
        <v>5</v>
      </c>
      <c r="U53" s="9">
        <v>5</v>
      </c>
      <c r="V53" s="9">
        <v>4</v>
      </c>
      <c r="W53" s="9" t="s">
        <v>255</v>
      </c>
      <c r="X53" s="19">
        <v>18</v>
      </c>
      <c r="Y53" s="60">
        <f t="shared" si="1"/>
        <v>1</v>
      </c>
      <c r="Z53" s="61" t="s">
        <v>702</v>
      </c>
    </row>
    <row r="54" spans="1:26" ht="115.5" customHeight="1" x14ac:dyDescent="0.3">
      <c r="A54" s="9">
        <v>43</v>
      </c>
      <c r="B54" s="9">
        <v>50</v>
      </c>
      <c r="C54" s="41" t="s">
        <v>51</v>
      </c>
      <c r="D54" s="41" t="s">
        <v>52</v>
      </c>
      <c r="E54" s="41" t="s">
        <v>81</v>
      </c>
      <c r="F54" s="42" t="s">
        <v>293</v>
      </c>
      <c r="G54" s="42" t="s">
        <v>131</v>
      </c>
      <c r="H54" s="42" t="s">
        <v>294</v>
      </c>
      <c r="I54" s="41" t="s">
        <v>295</v>
      </c>
      <c r="J54" s="41" t="s">
        <v>57</v>
      </c>
      <c r="K54" s="41" t="s">
        <v>291</v>
      </c>
      <c r="L54" s="41" t="s">
        <v>135</v>
      </c>
      <c r="M54" s="9">
        <v>80</v>
      </c>
      <c r="N54" s="41" t="s">
        <v>296</v>
      </c>
      <c r="O54" s="41" t="str">
        <f t="shared" si="2"/>
        <v>80 escenarios internos y externos de incidencia</v>
      </c>
      <c r="P54" s="41" t="s">
        <v>34</v>
      </c>
      <c r="Q54" s="9" t="s">
        <v>42</v>
      </c>
      <c r="R54" s="9" t="s">
        <v>42</v>
      </c>
      <c r="S54" s="9">
        <v>10</v>
      </c>
      <c r="T54" s="9">
        <v>30</v>
      </c>
      <c r="U54" s="9">
        <v>55</v>
      </c>
      <c r="V54" s="9">
        <v>80</v>
      </c>
      <c r="W54" s="9" t="s">
        <v>35</v>
      </c>
      <c r="X54" s="9">
        <v>230</v>
      </c>
      <c r="Y54" s="60">
        <f t="shared" si="1"/>
        <v>1</v>
      </c>
      <c r="Z54" s="51" t="s">
        <v>703</v>
      </c>
    </row>
    <row r="55" spans="1:26" ht="71.400000000000006" x14ac:dyDescent="0.3">
      <c r="A55" s="20">
        <v>44</v>
      </c>
      <c r="B55" s="9">
        <v>51</v>
      </c>
      <c r="C55" s="41" t="s">
        <v>51</v>
      </c>
      <c r="D55" s="41" t="s">
        <v>52</v>
      </c>
      <c r="E55" s="41" t="s">
        <v>81</v>
      </c>
      <c r="F55" s="42" t="s">
        <v>297</v>
      </c>
      <c r="G55" s="42" t="s">
        <v>131</v>
      </c>
      <c r="H55" s="42" t="s">
        <v>298</v>
      </c>
      <c r="I55" s="41" t="s">
        <v>295</v>
      </c>
      <c r="J55" s="41" t="s">
        <v>57</v>
      </c>
      <c r="K55" s="41" t="s">
        <v>291</v>
      </c>
      <c r="L55" s="41" t="s">
        <v>299</v>
      </c>
      <c r="M55" s="9">
        <v>8</v>
      </c>
      <c r="N55" s="41" t="s">
        <v>300</v>
      </c>
      <c r="O55" s="41" t="str">
        <f t="shared" si="2"/>
        <v>8 Documentos con el balance del estado de la investigación de la UPN en el contexto regional e internacional</v>
      </c>
      <c r="P55" s="41" t="s">
        <v>75</v>
      </c>
      <c r="Q55" s="9" t="s">
        <v>42</v>
      </c>
      <c r="R55" s="9" t="s">
        <v>42</v>
      </c>
      <c r="S55" s="9">
        <v>2</v>
      </c>
      <c r="T55" s="9">
        <v>2</v>
      </c>
      <c r="U55" s="43" t="s">
        <v>42</v>
      </c>
      <c r="V55" s="43" t="s">
        <v>42</v>
      </c>
      <c r="W55" s="9" t="s">
        <v>43</v>
      </c>
      <c r="X55" s="9"/>
      <c r="Y55" s="59" t="s">
        <v>42</v>
      </c>
      <c r="Z55" s="9"/>
    </row>
    <row r="56" spans="1:26" ht="409.6" x14ac:dyDescent="0.3">
      <c r="A56" s="9">
        <v>45</v>
      </c>
      <c r="B56" s="9">
        <v>52</v>
      </c>
      <c r="C56" s="41" t="s">
        <v>51</v>
      </c>
      <c r="D56" s="41" t="s">
        <v>52</v>
      </c>
      <c r="E56" s="41" t="s">
        <v>81</v>
      </c>
      <c r="F56" s="42" t="s">
        <v>301</v>
      </c>
      <c r="G56" s="42" t="s">
        <v>131</v>
      </c>
      <c r="H56" s="42" t="s">
        <v>302</v>
      </c>
      <c r="I56" s="41" t="s">
        <v>295</v>
      </c>
      <c r="J56" s="41" t="s">
        <v>57</v>
      </c>
      <c r="K56" s="41" t="s">
        <v>291</v>
      </c>
      <c r="L56" s="41" t="s">
        <v>299</v>
      </c>
      <c r="M56" s="9">
        <v>382</v>
      </c>
      <c r="N56" s="41" t="s">
        <v>303</v>
      </c>
      <c r="O56" s="41" t="str">
        <f t="shared" si="2"/>
        <v>382 Estudiantes vinculados como monitores y semilleros en proyectos de investigación</v>
      </c>
      <c r="P56" s="41" t="s">
        <v>34</v>
      </c>
      <c r="Q56" s="9">
        <v>270</v>
      </c>
      <c r="R56" s="44">
        <v>44926</v>
      </c>
      <c r="S56" s="9">
        <v>290</v>
      </c>
      <c r="T56" s="9">
        <v>316</v>
      </c>
      <c r="U56" s="9">
        <v>347</v>
      </c>
      <c r="V56" s="9">
        <v>382</v>
      </c>
      <c r="W56" s="9" t="s">
        <v>304</v>
      </c>
      <c r="X56" s="9">
        <v>1118</v>
      </c>
      <c r="Y56" s="60">
        <f t="shared" si="1"/>
        <v>1</v>
      </c>
      <c r="Z56" s="51" t="s">
        <v>704</v>
      </c>
    </row>
    <row r="57" spans="1:26" ht="84" x14ac:dyDescent="0.3">
      <c r="A57" s="19">
        <v>46</v>
      </c>
      <c r="B57" s="9">
        <v>53</v>
      </c>
      <c r="C57" s="41" t="s">
        <v>51</v>
      </c>
      <c r="D57" s="41" t="s">
        <v>52</v>
      </c>
      <c r="E57" s="41" t="s">
        <v>81</v>
      </c>
      <c r="F57" s="42" t="s">
        <v>305</v>
      </c>
      <c r="G57" s="42" t="s">
        <v>131</v>
      </c>
      <c r="H57" s="42" t="s">
        <v>306</v>
      </c>
      <c r="I57" s="41" t="s">
        <v>307</v>
      </c>
      <c r="J57" s="41" t="s">
        <v>57</v>
      </c>
      <c r="K57" s="41" t="s">
        <v>308</v>
      </c>
      <c r="L57" s="41" t="s">
        <v>59</v>
      </c>
      <c r="M57" s="9">
        <v>100</v>
      </c>
      <c r="N57" s="41" t="s">
        <v>309</v>
      </c>
      <c r="O57" s="41" t="str">
        <f t="shared" si="2"/>
        <v xml:space="preserve">100 % de implementación del avance de la instancia de educación continuada </v>
      </c>
      <c r="P57" s="41" t="s">
        <v>34</v>
      </c>
      <c r="Q57" s="9" t="s">
        <v>42</v>
      </c>
      <c r="R57" s="9" t="s">
        <v>42</v>
      </c>
      <c r="S57" s="9">
        <v>5</v>
      </c>
      <c r="T57" s="9">
        <v>40</v>
      </c>
      <c r="U57" s="9">
        <v>75</v>
      </c>
      <c r="V57" s="9">
        <v>100</v>
      </c>
      <c r="W57" s="9" t="s">
        <v>35</v>
      </c>
      <c r="X57" s="9">
        <v>75</v>
      </c>
      <c r="Y57" s="60">
        <f t="shared" si="1"/>
        <v>1</v>
      </c>
      <c r="Z57" s="51" t="s">
        <v>705</v>
      </c>
    </row>
    <row r="58" spans="1:26" ht="71.400000000000006" x14ac:dyDescent="0.3">
      <c r="A58" s="9">
        <v>48</v>
      </c>
      <c r="B58" s="9">
        <v>54</v>
      </c>
      <c r="C58" s="41" t="s">
        <v>51</v>
      </c>
      <c r="D58" s="41" t="s">
        <v>52</v>
      </c>
      <c r="E58" s="41" t="s">
        <v>81</v>
      </c>
      <c r="F58" s="42" t="s">
        <v>310</v>
      </c>
      <c r="G58" s="42" t="s">
        <v>131</v>
      </c>
      <c r="H58" s="42" t="s">
        <v>311</v>
      </c>
      <c r="I58" s="41" t="s">
        <v>84</v>
      </c>
      <c r="J58" s="41" t="s">
        <v>57</v>
      </c>
      <c r="K58" s="41" t="s">
        <v>85</v>
      </c>
      <c r="L58" s="41" t="s">
        <v>59</v>
      </c>
      <c r="M58" s="9">
        <v>13</v>
      </c>
      <c r="N58" s="41" t="s">
        <v>312</v>
      </c>
      <c r="O58" s="41" t="str">
        <f t="shared" si="2"/>
        <v>13 Proyectos de extensión solidaria y/o financiada</v>
      </c>
      <c r="P58" s="41" t="s">
        <v>154</v>
      </c>
      <c r="Q58" s="9">
        <v>13</v>
      </c>
      <c r="R58" s="44">
        <v>44926</v>
      </c>
      <c r="S58" s="9">
        <v>13</v>
      </c>
      <c r="T58" s="9">
        <v>13</v>
      </c>
      <c r="U58" s="9">
        <v>13</v>
      </c>
      <c r="V58" s="9">
        <v>13</v>
      </c>
      <c r="W58" s="9" t="s">
        <v>313</v>
      </c>
      <c r="X58" s="9">
        <v>13</v>
      </c>
      <c r="Y58" s="60">
        <f t="shared" si="1"/>
        <v>1</v>
      </c>
      <c r="Z58" s="51" t="s">
        <v>783</v>
      </c>
    </row>
    <row r="59" spans="1:26" ht="222" customHeight="1" x14ac:dyDescent="0.3">
      <c r="A59" s="9">
        <v>49</v>
      </c>
      <c r="B59" s="9">
        <v>55</v>
      </c>
      <c r="C59" s="41" t="s">
        <v>51</v>
      </c>
      <c r="D59" s="41" t="s">
        <v>52</v>
      </c>
      <c r="E59" s="41" t="s">
        <v>81</v>
      </c>
      <c r="F59" s="42" t="s">
        <v>314</v>
      </c>
      <c r="G59" s="42" t="s">
        <v>131</v>
      </c>
      <c r="H59" s="42" t="s">
        <v>315</v>
      </c>
      <c r="I59" s="41" t="s">
        <v>316</v>
      </c>
      <c r="J59" s="41" t="s">
        <v>57</v>
      </c>
      <c r="K59" s="41" t="s">
        <v>317</v>
      </c>
      <c r="L59" s="41" t="s">
        <v>59</v>
      </c>
      <c r="M59" s="9">
        <v>22</v>
      </c>
      <c r="N59" s="41" t="s">
        <v>318</v>
      </c>
      <c r="O59" s="41" t="str">
        <f t="shared" si="2"/>
        <v xml:space="preserve">22 Programas de extensión en temas de paz, transformación de conflictos </v>
      </c>
      <c r="P59" s="41" t="s">
        <v>75</v>
      </c>
      <c r="Q59" s="9">
        <v>4</v>
      </c>
      <c r="R59" s="44">
        <v>44926</v>
      </c>
      <c r="S59" s="9">
        <v>5</v>
      </c>
      <c r="T59" s="9">
        <v>7</v>
      </c>
      <c r="U59" s="9">
        <v>5</v>
      </c>
      <c r="V59" s="9">
        <v>5</v>
      </c>
      <c r="W59" s="9" t="s">
        <v>319</v>
      </c>
      <c r="X59" s="9">
        <v>9</v>
      </c>
      <c r="Y59" s="60">
        <f t="shared" si="1"/>
        <v>1</v>
      </c>
      <c r="Z59" s="51" t="s">
        <v>788</v>
      </c>
    </row>
    <row r="60" spans="1:26" ht="71.400000000000006" x14ac:dyDescent="0.3">
      <c r="A60" s="9">
        <v>50</v>
      </c>
      <c r="B60" s="9">
        <v>56</v>
      </c>
      <c r="C60" s="41" t="s">
        <v>51</v>
      </c>
      <c r="D60" s="41" t="s">
        <v>52</v>
      </c>
      <c r="E60" s="41" t="s">
        <v>320</v>
      </c>
      <c r="F60" s="9" t="s">
        <v>321</v>
      </c>
      <c r="G60" s="42" t="s">
        <v>131</v>
      </c>
      <c r="H60" s="51" t="s">
        <v>322</v>
      </c>
      <c r="I60" s="41" t="s">
        <v>323</v>
      </c>
      <c r="J60" s="41" t="s">
        <v>57</v>
      </c>
      <c r="K60" s="41" t="s">
        <v>324</v>
      </c>
      <c r="L60" s="41" t="s">
        <v>325</v>
      </c>
      <c r="M60" s="9">
        <v>1350</v>
      </c>
      <c r="N60" s="41" t="s">
        <v>326</v>
      </c>
      <c r="O60" s="41" t="str">
        <f t="shared" si="2"/>
        <v>1350 Egresados que se vinculan a actividades institucionales misionales o administrativas de la UPN</v>
      </c>
      <c r="P60" s="41" t="s">
        <v>75</v>
      </c>
      <c r="Q60" s="9" t="s">
        <v>42</v>
      </c>
      <c r="R60" s="9" t="s">
        <v>42</v>
      </c>
      <c r="S60" s="9">
        <v>300</v>
      </c>
      <c r="T60" s="9">
        <v>330</v>
      </c>
      <c r="U60" s="9">
        <v>350</v>
      </c>
      <c r="V60" s="9">
        <v>370</v>
      </c>
      <c r="W60" s="9" t="s">
        <v>313</v>
      </c>
      <c r="X60" s="9">
        <v>1180</v>
      </c>
      <c r="Y60" s="60">
        <f t="shared" si="1"/>
        <v>1</v>
      </c>
      <c r="Z60" s="51" t="s">
        <v>707</v>
      </c>
    </row>
    <row r="61" spans="1:26" ht="317.25" customHeight="1" x14ac:dyDescent="0.3">
      <c r="A61" s="9">
        <v>51</v>
      </c>
      <c r="B61" s="9">
        <v>57</v>
      </c>
      <c r="C61" s="41" t="s">
        <v>51</v>
      </c>
      <c r="D61" s="41" t="s">
        <v>52</v>
      </c>
      <c r="E61" s="41" t="s">
        <v>320</v>
      </c>
      <c r="F61" s="51" t="s">
        <v>327</v>
      </c>
      <c r="G61" s="42" t="s">
        <v>131</v>
      </c>
      <c r="H61" s="51" t="s">
        <v>328</v>
      </c>
      <c r="I61" s="41" t="s">
        <v>329</v>
      </c>
      <c r="J61" s="41" t="s">
        <v>57</v>
      </c>
      <c r="K61" s="41" t="s">
        <v>324</v>
      </c>
      <c r="L61" s="41" t="s">
        <v>325</v>
      </c>
      <c r="M61" s="9" t="s">
        <v>330</v>
      </c>
      <c r="N61" s="41" t="s">
        <v>331</v>
      </c>
      <c r="O61" s="41" t="str">
        <f t="shared" si="2"/>
        <v>155
 egresados que reciben incentivos y/o distinciones de la UPN por sus méritos en el ejercicio académico, investigativo, social, cultural o deportivo</v>
      </c>
      <c r="P61" s="41" t="s">
        <v>34</v>
      </c>
      <c r="Q61" s="9">
        <v>18</v>
      </c>
      <c r="R61" s="44">
        <v>44926</v>
      </c>
      <c r="S61" s="9">
        <v>40</v>
      </c>
      <c r="T61" s="9">
        <v>145</v>
      </c>
      <c r="U61" s="9">
        <v>150</v>
      </c>
      <c r="V61" s="9">
        <v>155</v>
      </c>
      <c r="W61" s="9" t="s">
        <v>313</v>
      </c>
      <c r="X61" s="19">
        <v>427</v>
      </c>
      <c r="Y61" s="60">
        <f t="shared" si="1"/>
        <v>1</v>
      </c>
      <c r="Z61" s="61" t="s">
        <v>789</v>
      </c>
    </row>
    <row r="62" spans="1:26" ht="153" x14ac:dyDescent="0.3">
      <c r="A62" s="9">
        <v>52</v>
      </c>
      <c r="B62" s="9">
        <v>58</v>
      </c>
      <c r="C62" s="41" t="s">
        <v>51</v>
      </c>
      <c r="D62" s="41" t="s">
        <v>52</v>
      </c>
      <c r="E62" s="41" t="s">
        <v>320</v>
      </c>
      <c r="F62" s="42" t="s">
        <v>332</v>
      </c>
      <c r="G62" s="42" t="s">
        <v>131</v>
      </c>
      <c r="H62" s="42" t="s">
        <v>333</v>
      </c>
      <c r="I62" s="41" t="s">
        <v>334</v>
      </c>
      <c r="J62" s="41" t="s">
        <v>57</v>
      </c>
      <c r="K62" s="41" t="s">
        <v>324</v>
      </c>
      <c r="L62" s="41" t="s">
        <v>325</v>
      </c>
      <c r="M62" s="9" t="s">
        <v>335</v>
      </c>
      <c r="N62" s="41" t="s">
        <v>336</v>
      </c>
      <c r="O62" s="41" t="str">
        <f t="shared" si="2"/>
        <v>100
 % de avance en la constitución e implementación de la Bolsa de Empleo o su equivalente</v>
      </c>
      <c r="P62" s="41" t="s">
        <v>34</v>
      </c>
      <c r="Q62" s="9" t="s">
        <v>42</v>
      </c>
      <c r="R62" s="9" t="s">
        <v>42</v>
      </c>
      <c r="S62" s="9">
        <v>33</v>
      </c>
      <c r="T62" s="9">
        <v>66</v>
      </c>
      <c r="U62" s="9">
        <v>90</v>
      </c>
      <c r="V62" s="9">
        <v>100</v>
      </c>
      <c r="W62" s="9" t="s">
        <v>35</v>
      </c>
      <c r="X62" s="9">
        <v>50</v>
      </c>
      <c r="Y62" s="60">
        <f t="shared" si="1"/>
        <v>0.55555555555555558</v>
      </c>
      <c r="Z62" s="51" t="s">
        <v>790</v>
      </c>
    </row>
    <row r="63" spans="1:26" ht="96" x14ac:dyDescent="0.3">
      <c r="A63" s="9">
        <v>53</v>
      </c>
      <c r="B63" s="9">
        <v>59</v>
      </c>
      <c r="C63" s="41" t="s">
        <v>51</v>
      </c>
      <c r="D63" s="41" t="s">
        <v>52</v>
      </c>
      <c r="E63" s="41" t="s">
        <v>320</v>
      </c>
      <c r="F63" s="51" t="s">
        <v>784</v>
      </c>
      <c r="G63" s="42" t="s">
        <v>131</v>
      </c>
      <c r="H63" s="42" t="s">
        <v>337</v>
      </c>
      <c r="I63" s="41" t="s">
        <v>324</v>
      </c>
      <c r="J63" s="41" t="s">
        <v>57</v>
      </c>
      <c r="K63" s="41" t="s">
        <v>324</v>
      </c>
      <c r="L63" s="41" t="s">
        <v>325</v>
      </c>
      <c r="M63" s="9">
        <v>100</v>
      </c>
      <c r="N63" s="41" t="s">
        <v>338</v>
      </c>
      <c r="O63" s="41" t="str">
        <f t="shared" si="2"/>
        <v>100 % de implementación de la Red de trabajo colaborativo</v>
      </c>
      <c r="P63" s="41" t="s">
        <v>34</v>
      </c>
      <c r="Q63" s="9" t="s">
        <v>42</v>
      </c>
      <c r="R63" s="9" t="s">
        <v>42</v>
      </c>
      <c r="S63" s="9">
        <v>10</v>
      </c>
      <c r="T63" s="9">
        <v>35</v>
      </c>
      <c r="U63" s="9">
        <v>70</v>
      </c>
      <c r="V63" s="9">
        <v>100</v>
      </c>
      <c r="W63" s="9" t="s">
        <v>255</v>
      </c>
      <c r="X63" s="9">
        <v>70</v>
      </c>
      <c r="Y63" s="60">
        <f t="shared" si="1"/>
        <v>1</v>
      </c>
      <c r="Z63" s="51" t="s">
        <v>710</v>
      </c>
    </row>
    <row r="64" spans="1:26" ht="336.6" x14ac:dyDescent="0.3">
      <c r="A64" s="9">
        <v>54</v>
      </c>
      <c r="B64" s="9">
        <v>60</v>
      </c>
      <c r="C64" s="41" t="s">
        <v>51</v>
      </c>
      <c r="D64" s="41" t="s">
        <v>52</v>
      </c>
      <c r="E64" s="41" t="s">
        <v>339</v>
      </c>
      <c r="F64" s="42" t="s">
        <v>340</v>
      </c>
      <c r="G64" s="42" t="s">
        <v>131</v>
      </c>
      <c r="H64" s="42" t="s">
        <v>341</v>
      </c>
      <c r="I64" s="41" t="s">
        <v>342</v>
      </c>
      <c r="J64" s="41" t="s">
        <v>57</v>
      </c>
      <c r="K64" s="51" t="s">
        <v>343</v>
      </c>
      <c r="L64" s="41" t="s">
        <v>344</v>
      </c>
      <c r="M64" s="9">
        <v>48</v>
      </c>
      <c r="N64" s="41" t="s">
        <v>345</v>
      </c>
      <c r="O64" s="41" t="str">
        <f t="shared" si="2"/>
        <v>48 Actividades relacionadas con la ciencia abierta que aporta al posicionamiento de la UPN</v>
      </c>
      <c r="P64" s="41" t="s">
        <v>75</v>
      </c>
      <c r="Q64" s="9" t="s">
        <v>42</v>
      </c>
      <c r="R64" s="9" t="s">
        <v>42</v>
      </c>
      <c r="S64" s="9">
        <v>3</v>
      </c>
      <c r="T64" s="9">
        <v>15</v>
      </c>
      <c r="U64" s="9">
        <v>15</v>
      </c>
      <c r="V64" s="9">
        <v>15</v>
      </c>
      <c r="W64" s="9" t="s">
        <v>61</v>
      </c>
      <c r="X64" s="9">
        <v>22</v>
      </c>
      <c r="Y64" s="60">
        <f t="shared" si="1"/>
        <v>1</v>
      </c>
      <c r="Z64" s="51" t="s">
        <v>842</v>
      </c>
    </row>
    <row r="65" spans="1:26" ht="71.400000000000006" x14ac:dyDescent="0.3">
      <c r="A65" s="9">
        <v>55</v>
      </c>
      <c r="B65" s="9">
        <v>61</v>
      </c>
      <c r="C65" s="41" t="s">
        <v>51</v>
      </c>
      <c r="D65" s="41" t="s">
        <v>52</v>
      </c>
      <c r="E65" s="41" t="s">
        <v>339</v>
      </c>
      <c r="F65" s="42" t="s">
        <v>346</v>
      </c>
      <c r="G65" s="42" t="s">
        <v>131</v>
      </c>
      <c r="H65" s="42" t="s">
        <v>347</v>
      </c>
      <c r="I65" s="41" t="s">
        <v>348</v>
      </c>
      <c r="J65" s="41" t="s">
        <v>57</v>
      </c>
      <c r="K65" s="41" t="s">
        <v>349</v>
      </c>
      <c r="L65" s="41" t="s">
        <v>344</v>
      </c>
      <c r="M65" s="9">
        <v>220</v>
      </c>
      <c r="N65" s="41" t="s">
        <v>350</v>
      </c>
      <c r="O65" s="41" t="str">
        <f t="shared" si="2"/>
        <v>220 Producción académica e investigativa</v>
      </c>
      <c r="P65" s="41" t="s">
        <v>75</v>
      </c>
      <c r="Q65" s="9">
        <v>35</v>
      </c>
      <c r="R65" s="44">
        <v>44926</v>
      </c>
      <c r="S65" s="9">
        <v>46</v>
      </c>
      <c r="T65" s="9">
        <v>58</v>
      </c>
      <c r="U65" s="9">
        <v>58</v>
      </c>
      <c r="V65" s="9">
        <v>58</v>
      </c>
      <c r="W65" s="9" t="s">
        <v>96</v>
      </c>
      <c r="X65" s="9">
        <v>58</v>
      </c>
      <c r="Y65" s="60">
        <f t="shared" si="1"/>
        <v>1</v>
      </c>
      <c r="Z65" s="51" t="s">
        <v>712</v>
      </c>
    </row>
    <row r="66" spans="1:26" ht="409.6" x14ac:dyDescent="0.3">
      <c r="A66" s="9">
        <v>56</v>
      </c>
      <c r="B66" s="9">
        <v>62</v>
      </c>
      <c r="C66" s="41" t="s">
        <v>51</v>
      </c>
      <c r="D66" s="41" t="s">
        <v>52</v>
      </c>
      <c r="E66" s="41" t="s">
        <v>339</v>
      </c>
      <c r="F66" s="51" t="s">
        <v>351</v>
      </c>
      <c r="G66" s="42" t="s">
        <v>131</v>
      </c>
      <c r="H66" s="51" t="s">
        <v>352</v>
      </c>
      <c r="I66" s="41" t="s">
        <v>348</v>
      </c>
      <c r="J66" s="41" t="s">
        <v>57</v>
      </c>
      <c r="K66" s="41" t="s">
        <v>349</v>
      </c>
      <c r="L66" s="41" t="s">
        <v>344</v>
      </c>
      <c r="M66" s="9" t="s">
        <v>353</v>
      </c>
      <c r="N66" s="41" t="s">
        <v>354</v>
      </c>
      <c r="O66" s="41" t="str">
        <f t="shared" si="2"/>
        <v>57
 Espacios de circulación de conocimiento producido por la UPN</v>
      </c>
      <c r="P66" s="41" t="s">
        <v>154</v>
      </c>
      <c r="Q66" s="9">
        <v>9</v>
      </c>
      <c r="R66" s="44">
        <v>44926</v>
      </c>
      <c r="S66" s="9">
        <v>57</v>
      </c>
      <c r="T66" s="9">
        <v>57</v>
      </c>
      <c r="U66" s="9">
        <v>57</v>
      </c>
      <c r="V66" s="9">
        <v>57</v>
      </c>
      <c r="W66" s="9" t="s">
        <v>304</v>
      </c>
      <c r="X66" s="9">
        <v>59</v>
      </c>
      <c r="Y66" s="60">
        <f t="shared" si="1"/>
        <v>1</v>
      </c>
      <c r="Z66" s="51" t="s">
        <v>713</v>
      </c>
    </row>
    <row r="67" spans="1:26" ht="71.400000000000006" x14ac:dyDescent="0.3">
      <c r="A67" s="9">
        <v>57</v>
      </c>
      <c r="B67" s="9">
        <v>63</v>
      </c>
      <c r="C67" s="41" t="s">
        <v>51</v>
      </c>
      <c r="D67" s="41" t="s">
        <v>52</v>
      </c>
      <c r="E67" s="41" t="s">
        <v>339</v>
      </c>
      <c r="F67" s="42" t="s">
        <v>355</v>
      </c>
      <c r="G67" s="42" t="s">
        <v>131</v>
      </c>
      <c r="H67" s="51" t="s">
        <v>356</v>
      </c>
      <c r="I67" s="41" t="s">
        <v>357</v>
      </c>
      <c r="J67" s="41" t="s">
        <v>57</v>
      </c>
      <c r="K67" s="41" t="s">
        <v>349</v>
      </c>
      <c r="L67" s="41" t="s">
        <v>344</v>
      </c>
      <c r="M67" s="9" t="s">
        <v>358</v>
      </c>
      <c r="N67" s="41" t="s">
        <v>359</v>
      </c>
      <c r="O67" s="41" t="str">
        <f t="shared" si="2"/>
        <v>69
 Productos editoriales de la UPN</v>
      </c>
      <c r="P67" s="41" t="s">
        <v>34</v>
      </c>
      <c r="Q67" s="9">
        <v>40</v>
      </c>
      <c r="R67" s="44">
        <v>44926</v>
      </c>
      <c r="S67" s="9">
        <v>45</v>
      </c>
      <c r="T67" s="9">
        <v>52</v>
      </c>
      <c r="U67" s="9">
        <v>60</v>
      </c>
      <c r="V67" s="9">
        <v>69</v>
      </c>
      <c r="W67" s="9" t="s">
        <v>245</v>
      </c>
      <c r="X67" s="9">
        <v>60</v>
      </c>
      <c r="Y67" s="60">
        <f t="shared" si="1"/>
        <v>1</v>
      </c>
      <c r="Z67" s="51" t="s">
        <v>714</v>
      </c>
    </row>
    <row r="68" spans="1:26" ht="108" x14ac:dyDescent="0.3">
      <c r="A68" s="9">
        <v>58</v>
      </c>
      <c r="B68" s="9">
        <v>64</v>
      </c>
      <c r="C68" s="41" t="s">
        <v>51</v>
      </c>
      <c r="D68" s="41" t="s">
        <v>52</v>
      </c>
      <c r="E68" s="41" t="s">
        <v>339</v>
      </c>
      <c r="F68" s="42" t="s">
        <v>360</v>
      </c>
      <c r="G68" s="42" t="s">
        <v>131</v>
      </c>
      <c r="H68" s="42" t="s">
        <v>361</v>
      </c>
      <c r="I68" s="41" t="s">
        <v>362</v>
      </c>
      <c r="J68" s="41" t="s">
        <v>47</v>
      </c>
      <c r="K68" s="41" t="s">
        <v>363</v>
      </c>
      <c r="L68" s="41" t="s">
        <v>364</v>
      </c>
      <c r="M68" s="9">
        <v>80</v>
      </c>
      <c r="N68" s="41" t="s">
        <v>365</v>
      </c>
      <c r="O68" s="41" t="str">
        <f t="shared" si="2"/>
        <v>80 % de Generación contenidos</v>
      </c>
      <c r="P68" s="41" t="s">
        <v>34</v>
      </c>
      <c r="Q68" s="9" t="s">
        <v>42</v>
      </c>
      <c r="R68" s="9" t="s">
        <v>42</v>
      </c>
      <c r="S68" s="9">
        <v>20</v>
      </c>
      <c r="T68" s="9">
        <v>40</v>
      </c>
      <c r="U68" s="9">
        <v>60</v>
      </c>
      <c r="V68" s="9">
        <v>80</v>
      </c>
      <c r="W68" s="9" t="s">
        <v>35</v>
      </c>
      <c r="X68" s="9">
        <v>69</v>
      </c>
      <c r="Y68" s="60">
        <f t="shared" si="1"/>
        <v>1</v>
      </c>
      <c r="Z68" s="51" t="s">
        <v>715</v>
      </c>
    </row>
    <row r="69" spans="1:26" ht="132" x14ac:dyDescent="0.3">
      <c r="A69" s="9">
        <v>59</v>
      </c>
      <c r="B69" s="9">
        <v>65</v>
      </c>
      <c r="C69" s="41" t="s">
        <v>51</v>
      </c>
      <c r="D69" s="41" t="s">
        <v>52</v>
      </c>
      <c r="E69" s="41" t="s">
        <v>339</v>
      </c>
      <c r="F69" s="42" t="s">
        <v>366</v>
      </c>
      <c r="G69" s="42" t="s">
        <v>131</v>
      </c>
      <c r="H69" s="42" t="s">
        <v>367</v>
      </c>
      <c r="I69" s="41" t="s">
        <v>368</v>
      </c>
      <c r="J69" s="41" t="s">
        <v>47</v>
      </c>
      <c r="K69" s="41" t="s">
        <v>363</v>
      </c>
      <c r="L69" s="41" t="s">
        <v>364</v>
      </c>
      <c r="M69" s="9">
        <v>35</v>
      </c>
      <c r="N69" s="41" t="s">
        <v>369</v>
      </c>
      <c r="O69" s="41" t="str">
        <f t="shared" si="2"/>
        <v xml:space="preserve">35 % de incremento de producción audiovisual </v>
      </c>
      <c r="P69" s="41" t="s">
        <v>34</v>
      </c>
      <c r="Q69" s="9" t="s">
        <v>42</v>
      </c>
      <c r="R69" s="9" t="s">
        <v>42</v>
      </c>
      <c r="S69" s="9">
        <v>10</v>
      </c>
      <c r="T69" s="9">
        <v>20</v>
      </c>
      <c r="U69" s="9">
        <v>30</v>
      </c>
      <c r="V69" s="9">
        <v>35</v>
      </c>
      <c r="W69" s="9" t="s">
        <v>35</v>
      </c>
      <c r="X69" s="9">
        <v>80</v>
      </c>
      <c r="Y69" s="60">
        <f t="shared" si="1"/>
        <v>1</v>
      </c>
      <c r="Z69" s="51" t="s">
        <v>716</v>
      </c>
    </row>
    <row r="70" spans="1:26" ht="108" x14ac:dyDescent="0.3">
      <c r="A70" s="9">
        <v>60</v>
      </c>
      <c r="B70" s="9">
        <v>66</v>
      </c>
      <c r="C70" s="41" t="s">
        <v>51</v>
      </c>
      <c r="D70" s="41" t="s">
        <v>52</v>
      </c>
      <c r="E70" s="41" t="s">
        <v>339</v>
      </c>
      <c r="F70" s="42" t="s">
        <v>370</v>
      </c>
      <c r="G70" s="42" t="s">
        <v>131</v>
      </c>
      <c r="H70" s="42" t="s">
        <v>371</v>
      </c>
      <c r="I70" s="41" t="s">
        <v>372</v>
      </c>
      <c r="J70" s="41" t="s">
        <v>47</v>
      </c>
      <c r="K70" s="41" t="s">
        <v>363</v>
      </c>
      <c r="L70" s="41" t="s">
        <v>364</v>
      </c>
      <c r="M70" s="9">
        <v>35</v>
      </c>
      <c r="N70" s="41" t="s">
        <v>373</v>
      </c>
      <c r="O70" s="41" t="s">
        <v>374</v>
      </c>
      <c r="P70" s="41" t="s">
        <v>34</v>
      </c>
      <c r="Q70" s="9" t="s">
        <v>42</v>
      </c>
      <c r="R70" s="9" t="s">
        <v>42</v>
      </c>
      <c r="S70" s="9">
        <v>10</v>
      </c>
      <c r="T70" s="9">
        <v>20</v>
      </c>
      <c r="U70" s="9">
        <v>30</v>
      </c>
      <c r="V70" s="9">
        <v>35</v>
      </c>
      <c r="W70" s="9" t="s">
        <v>35</v>
      </c>
      <c r="X70" s="9">
        <v>44</v>
      </c>
      <c r="Y70" s="60">
        <f t="shared" si="1"/>
        <v>1</v>
      </c>
      <c r="Z70" s="51" t="s">
        <v>717</v>
      </c>
    </row>
    <row r="71" spans="1:26" ht="40.799999999999997" x14ac:dyDescent="0.3">
      <c r="A71" s="9">
        <v>61</v>
      </c>
      <c r="B71" s="9">
        <v>67</v>
      </c>
      <c r="C71" s="41" t="s">
        <v>87</v>
      </c>
      <c r="D71" s="41" t="s">
        <v>88</v>
      </c>
      <c r="E71" s="41" t="s">
        <v>375</v>
      </c>
      <c r="F71" s="42" t="s">
        <v>376</v>
      </c>
      <c r="G71" s="42" t="s">
        <v>131</v>
      </c>
      <c r="H71" s="42" t="s">
        <v>377</v>
      </c>
      <c r="I71" s="41" t="s">
        <v>378</v>
      </c>
      <c r="J71" s="41" t="s">
        <v>47</v>
      </c>
      <c r="K71" s="41" t="s">
        <v>93</v>
      </c>
      <c r="L71" s="41" t="s">
        <v>379</v>
      </c>
      <c r="M71" s="9">
        <v>13</v>
      </c>
      <c r="N71" s="41" t="s">
        <v>380</v>
      </c>
      <c r="O71" s="41" t="str">
        <f t="shared" ref="O71:O139" si="3">IF(M71="","",(M71&amp;" "&amp;N71))</f>
        <v>13 % de recursos para inversión en el presupuesto UPN</v>
      </c>
      <c r="P71" s="41" t="s">
        <v>154</v>
      </c>
      <c r="Q71" s="9">
        <v>12</v>
      </c>
      <c r="R71" s="44">
        <v>44926</v>
      </c>
      <c r="S71" s="9">
        <v>13</v>
      </c>
      <c r="T71" s="9">
        <v>13</v>
      </c>
      <c r="U71" s="9">
        <v>13</v>
      </c>
      <c r="V71" s="9">
        <v>13</v>
      </c>
      <c r="W71" s="9" t="s">
        <v>96</v>
      </c>
      <c r="X71" s="9">
        <v>40</v>
      </c>
      <c r="Y71" s="60">
        <f t="shared" si="1"/>
        <v>1</v>
      </c>
      <c r="Z71" s="51" t="s">
        <v>803</v>
      </c>
    </row>
    <row r="72" spans="1:26" ht="249.75" customHeight="1" x14ac:dyDescent="0.3">
      <c r="A72" s="9">
        <v>62</v>
      </c>
      <c r="B72" s="9">
        <v>68</v>
      </c>
      <c r="C72" s="41" t="s">
        <v>87</v>
      </c>
      <c r="D72" s="41" t="s">
        <v>88</v>
      </c>
      <c r="E72" s="41" t="s">
        <v>375</v>
      </c>
      <c r="F72" s="42" t="s">
        <v>381</v>
      </c>
      <c r="G72" s="42" t="s">
        <v>131</v>
      </c>
      <c r="H72" s="42" t="s">
        <v>382</v>
      </c>
      <c r="I72" s="41" t="s">
        <v>383</v>
      </c>
      <c r="J72" s="41" t="s">
        <v>47</v>
      </c>
      <c r="K72" s="41" t="s">
        <v>93</v>
      </c>
      <c r="L72" s="41" t="s">
        <v>379</v>
      </c>
      <c r="M72" s="9">
        <v>6</v>
      </c>
      <c r="N72" s="41" t="s">
        <v>384</v>
      </c>
      <c r="O72" s="41" t="str">
        <f t="shared" si="3"/>
        <v>6 % de presupuesto sensible a enfoques diversos</v>
      </c>
      <c r="P72" s="41" t="s">
        <v>34</v>
      </c>
      <c r="Q72" s="9" t="s">
        <v>42</v>
      </c>
      <c r="R72" s="9" t="s">
        <v>42</v>
      </c>
      <c r="S72" s="9">
        <v>3</v>
      </c>
      <c r="T72" s="9">
        <v>4</v>
      </c>
      <c r="U72" s="9">
        <v>5</v>
      </c>
      <c r="V72" s="9">
        <v>6</v>
      </c>
      <c r="W72" s="9" t="s">
        <v>96</v>
      </c>
      <c r="X72" s="9">
        <v>5</v>
      </c>
      <c r="Y72" s="60">
        <f t="shared" ref="Y72:Y135" si="4">IF(U72=0," ",IF((X72/U72)&gt;1,1,(X72/U72)))</f>
        <v>1</v>
      </c>
      <c r="Z72" s="51" t="s">
        <v>718</v>
      </c>
    </row>
    <row r="73" spans="1:26" ht="48" x14ac:dyDescent="0.3">
      <c r="A73" s="9">
        <v>64</v>
      </c>
      <c r="B73" s="9">
        <v>69</v>
      </c>
      <c r="C73" s="41" t="s">
        <v>87</v>
      </c>
      <c r="D73" s="41" t="s">
        <v>88</v>
      </c>
      <c r="E73" s="41" t="s">
        <v>89</v>
      </c>
      <c r="F73" s="42" t="s">
        <v>385</v>
      </c>
      <c r="G73" s="42" t="s">
        <v>131</v>
      </c>
      <c r="H73" s="42" t="s">
        <v>386</v>
      </c>
      <c r="I73" s="41" t="s">
        <v>99</v>
      </c>
      <c r="J73" s="41" t="s">
        <v>100</v>
      </c>
      <c r="K73" s="41" t="s">
        <v>101</v>
      </c>
      <c r="L73" s="41" t="s">
        <v>102</v>
      </c>
      <c r="M73" s="9">
        <v>17</v>
      </c>
      <c r="N73" s="41" t="s">
        <v>387</v>
      </c>
      <c r="O73" s="41" t="str">
        <f t="shared" si="3"/>
        <v>17 Estudiantes x servidor público UPN</v>
      </c>
      <c r="P73" s="41" t="s">
        <v>34</v>
      </c>
      <c r="Q73" s="9">
        <v>14</v>
      </c>
      <c r="R73" s="44">
        <v>45071</v>
      </c>
      <c r="S73" s="9">
        <v>14</v>
      </c>
      <c r="T73" s="9">
        <v>15</v>
      </c>
      <c r="U73" s="43" t="s">
        <v>42</v>
      </c>
      <c r="V73" s="43" t="s">
        <v>42</v>
      </c>
      <c r="W73" s="9" t="s">
        <v>43</v>
      </c>
      <c r="X73" s="9"/>
      <c r="Y73" s="59" t="s">
        <v>42</v>
      </c>
      <c r="Z73" s="9"/>
    </row>
    <row r="74" spans="1:26" ht="60" x14ac:dyDescent="0.3">
      <c r="A74" s="9">
        <v>69</v>
      </c>
      <c r="B74" s="9">
        <v>70</v>
      </c>
      <c r="C74" s="41" t="s">
        <v>87</v>
      </c>
      <c r="D74" s="41" t="s">
        <v>88</v>
      </c>
      <c r="E74" s="41" t="s">
        <v>388</v>
      </c>
      <c r="F74" s="42" t="s">
        <v>389</v>
      </c>
      <c r="G74" s="42" t="s">
        <v>131</v>
      </c>
      <c r="H74" s="42" t="s">
        <v>390</v>
      </c>
      <c r="I74" s="41" t="s">
        <v>391</v>
      </c>
      <c r="J74" s="41" t="s">
        <v>47</v>
      </c>
      <c r="K74" s="41" t="s">
        <v>392</v>
      </c>
      <c r="L74" s="41" t="s">
        <v>393</v>
      </c>
      <c r="M74" s="9">
        <v>75</v>
      </c>
      <c r="N74" s="41" t="s">
        <v>394</v>
      </c>
      <c r="O74" s="41" t="str">
        <f t="shared" si="3"/>
        <v>75 % de avance en el desempeño del Modelo Estándar de Control Interno</v>
      </c>
      <c r="P74" s="41" t="s">
        <v>34</v>
      </c>
      <c r="Q74" s="9">
        <v>60.9</v>
      </c>
      <c r="R74" s="44">
        <v>45291</v>
      </c>
      <c r="S74" s="9" t="s">
        <v>42</v>
      </c>
      <c r="T74" s="9">
        <v>71.3</v>
      </c>
      <c r="U74" s="9">
        <v>73</v>
      </c>
      <c r="V74" s="9">
        <v>75</v>
      </c>
      <c r="W74" s="9" t="s">
        <v>96</v>
      </c>
      <c r="X74" s="9">
        <v>82</v>
      </c>
      <c r="Y74" s="60">
        <f t="shared" si="4"/>
        <v>1</v>
      </c>
      <c r="Z74" s="51" t="s">
        <v>719</v>
      </c>
    </row>
    <row r="75" spans="1:26" ht="81.599999999999994" x14ac:dyDescent="0.3">
      <c r="A75" s="9">
        <v>70</v>
      </c>
      <c r="B75" s="9">
        <v>71</v>
      </c>
      <c r="C75" s="41" t="s">
        <v>87</v>
      </c>
      <c r="D75" s="41" t="s">
        <v>88</v>
      </c>
      <c r="E75" s="41" t="s">
        <v>388</v>
      </c>
      <c r="F75" s="42" t="s">
        <v>395</v>
      </c>
      <c r="G75" s="42" t="s">
        <v>131</v>
      </c>
      <c r="H75" s="42" t="s">
        <v>396</v>
      </c>
      <c r="I75" s="41" t="s">
        <v>397</v>
      </c>
      <c r="J75" s="41" t="s">
        <v>47</v>
      </c>
      <c r="K75" s="41" t="s">
        <v>93</v>
      </c>
      <c r="L75" s="41" t="s">
        <v>398</v>
      </c>
      <c r="M75" s="9">
        <v>80</v>
      </c>
      <c r="N75" s="41" t="s">
        <v>399</v>
      </c>
      <c r="O75" s="41" t="str">
        <f t="shared" si="3"/>
        <v>80 % de avance en el nivel de desempeño institucional</v>
      </c>
      <c r="P75" s="41" t="s">
        <v>34</v>
      </c>
      <c r="Q75" s="9">
        <v>30</v>
      </c>
      <c r="R75" s="44">
        <v>45291</v>
      </c>
      <c r="S75" s="9" t="s">
        <v>42</v>
      </c>
      <c r="T75" s="9">
        <v>65</v>
      </c>
      <c r="U75" s="9">
        <v>75</v>
      </c>
      <c r="V75" s="9">
        <v>80</v>
      </c>
      <c r="W75" s="9" t="s">
        <v>96</v>
      </c>
      <c r="X75" s="9">
        <v>100</v>
      </c>
      <c r="Y75" s="60">
        <f t="shared" si="4"/>
        <v>1</v>
      </c>
      <c r="Z75" s="51" t="s">
        <v>720</v>
      </c>
    </row>
    <row r="76" spans="1:26" ht="51" x14ac:dyDescent="0.3">
      <c r="A76" s="9">
        <v>71</v>
      </c>
      <c r="B76" s="9">
        <v>72</v>
      </c>
      <c r="C76" s="41" t="s">
        <v>87</v>
      </c>
      <c r="D76" s="41" t="s">
        <v>88</v>
      </c>
      <c r="E76" s="41" t="s">
        <v>388</v>
      </c>
      <c r="F76" s="42" t="s">
        <v>400</v>
      </c>
      <c r="G76" s="42" t="s">
        <v>131</v>
      </c>
      <c r="H76" s="42" t="s">
        <v>401</v>
      </c>
      <c r="I76" s="41" t="s">
        <v>402</v>
      </c>
      <c r="J76" s="41" t="s">
        <v>47</v>
      </c>
      <c r="K76" s="41" t="s">
        <v>93</v>
      </c>
      <c r="L76" s="41" t="s">
        <v>403</v>
      </c>
      <c r="M76" s="9">
        <v>100</v>
      </c>
      <c r="N76" s="41" t="s">
        <v>404</v>
      </c>
      <c r="O76" s="41" t="str">
        <f t="shared" si="3"/>
        <v>100 % de procedimientos simplificados y/o racionalizados</v>
      </c>
      <c r="P76" s="41" t="s">
        <v>34</v>
      </c>
      <c r="Q76" s="9">
        <v>5</v>
      </c>
      <c r="R76" s="44">
        <v>44926</v>
      </c>
      <c r="S76" s="9">
        <v>20</v>
      </c>
      <c r="T76" s="9">
        <v>50</v>
      </c>
      <c r="U76" s="9">
        <v>75</v>
      </c>
      <c r="V76" s="9">
        <v>100</v>
      </c>
      <c r="W76" s="9" t="s">
        <v>35</v>
      </c>
      <c r="X76" s="9">
        <v>75</v>
      </c>
      <c r="Y76" s="60">
        <f t="shared" si="4"/>
        <v>1</v>
      </c>
      <c r="Z76" s="51" t="s">
        <v>804</v>
      </c>
    </row>
    <row r="77" spans="1:26" ht="71.400000000000006" x14ac:dyDescent="0.3">
      <c r="A77" s="9">
        <v>72</v>
      </c>
      <c r="B77" s="9">
        <v>73</v>
      </c>
      <c r="C77" s="41" t="s">
        <v>87</v>
      </c>
      <c r="D77" s="41" t="s">
        <v>88</v>
      </c>
      <c r="E77" s="41" t="s">
        <v>388</v>
      </c>
      <c r="F77" s="42" t="s">
        <v>405</v>
      </c>
      <c r="G77" s="42" t="s">
        <v>131</v>
      </c>
      <c r="H77" s="42" t="s">
        <v>406</v>
      </c>
      <c r="I77" s="41" t="s">
        <v>407</v>
      </c>
      <c r="J77" s="41" t="s">
        <v>100</v>
      </c>
      <c r="K77" s="41" t="s">
        <v>408</v>
      </c>
      <c r="L77" s="51" t="s">
        <v>409</v>
      </c>
      <c r="M77" s="9">
        <v>90</v>
      </c>
      <c r="N77" s="41" t="s">
        <v>410</v>
      </c>
      <c r="O77" s="41" t="str">
        <f t="shared" si="3"/>
        <v>90 % de ejecución de los Planes Anuales de Adquisiciones</v>
      </c>
      <c r="P77" s="41" t="s">
        <v>34</v>
      </c>
      <c r="Q77" s="9" t="s">
        <v>42</v>
      </c>
      <c r="R77" s="44" t="s">
        <v>42</v>
      </c>
      <c r="S77" s="9">
        <v>75</v>
      </c>
      <c r="T77" s="9">
        <v>85</v>
      </c>
      <c r="U77" s="9">
        <v>85</v>
      </c>
      <c r="V77" s="9">
        <v>90</v>
      </c>
      <c r="W77" s="9" t="s">
        <v>411</v>
      </c>
      <c r="X77" s="9">
        <v>135</v>
      </c>
      <c r="Y77" s="60">
        <f t="shared" si="4"/>
        <v>1</v>
      </c>
      <c r="Z77" s="51" t="s">
        <v>818</v>
      </c>
    </row>
    <row r="78" spans="1:26" ht="408" x14ac:dyDescent="0.3">
      <c r="A78" s="9">
        <v>73</v>
      </c>
      <c r="B78" s="9">
        <v>74</v>
      </c>
      <c r="C78" s="41" t="s">
        <v>87</v>
      </c>
      <c r="D78" s="41" t="s">
        <v>88</v>
      </c>
      <c r="E78" s="41" t="s">
        <v>388</v>
      </c>
      <c r="F78" s="42" t="s">
        <v>412</v>
      </c>
      <c r="G78" s="42" t="s">
        <v>131</v>
      </c>
      <c r="H78" s="42" t="s">
        <v>413</v>
      </c>
      <c r="I78" s="41" t="s">
        <v>414</v>
      </c>
      <c r="J78" s="41" t="s">
        <v>100</v>
      </c>
      <c r="K78" s="41" t="s">
        <v>415</v>
      </c>
      <c r="L78" s="41" t="s">
        <v>102</v>
      </c>
      <c r="M78" s="9">
        <v>88</v>
      </c>
      <c r="N78" s="41" t="s">
        <v>416</v>
      </c>
      <c r="O78" s="41" t="str">
        <f t="shared" si="3"/>
        <v>88 % de administrativos beneficiados con el Plan de Bienestar y Capacitación UPN</v>
      </c>
      <c r="P78" s="41" t="s">
        <v>34</v>
      </c>
      <c r="Q78" s="9">
        <v>82.95</v>
      </c>
      <c r="R78" s="44">
        <v>45291</v>
      </c>
      <c r="S78" s="9">
        <v>82.95</v>
      </c>
      <c r="T78" s="9">
        <v>83</v>
      </c>
      <c r="U78" s="9">
        <v>87</v>
      </c>
      <c r="V78" s="9">
        <v>88</v>
      </c>
      <c r="W78" s="9" t="s">
        <v>96</v>
      </c>
      <c r="X78" s="9">
        <v>67</v>
      </c>
      <c r="Y78" s="60">
        <f t="shared" si="4"/>
        <v>0.77011494252873558</v>
      </c>
      <c r="Z78" s="51" t="s">
        <v>819</v>
      </c>
    </row>
    <row r="79" spans="1:26" ht="60" x14ac:dyDescent="0.3">
      <c r="A79" s="9">
        <v>74</v>
      </c>
      <c r="B79" s="9">
        <v>75</v>
      </c>
      <c r="C79" s="41" t="s">
        <v>87</v>
      </c>
      <c r="D79" s="41" t="s">
        <v>88</v>
      </c>
      <c r="E79" s="41" t="s">
        <v>388</v>
      </c>
      <c r="F79" s="42" t="s">
        <v>417</v>
      </c>
      <c r="G79" s="42" t="s">
        <v>131</v>
      </c>
      <c r="H79" s="42" t="s">
        <v>418</v>
      </c>
      <c r="I79" s="41" t="s">
        <v>419</v>
      </c>
      <c r="J79" s="41" t="s">
        <v>100</v>
      </c>
      <c r="K79" s="41" t="s">
        <v>420</v>
      </c>
      <c r="L79" s="41" t="s">
        <v>420</v>
      </c>
      <c r="M79" s="9">
        <v>75</v>
      </c>
      <c r="N79" s="41" t="s">
        <v>421</v>
      </c>
      <c r="O79" s="41" t="str">
        <f t="shared" si="3"/>
        <v>75 % de implementación del plan de adquisiciones verdes de la UPN</v>
      </c>
      <c r="P79" s="41" t="s">
        <v>34</v>
      </c>
      <c r="Q79" s="9" t="s">
        <v>422</v>
      </c>
      <c r="R79" s="44">
        <v>44926</v>
      </c>
      <c r="S79" s="9">
        <v>15</v>
      </c>
      <c r="T79" s="9">
        <v>35</v>
      </c>
      <c r="U79" s="43" t="s">
        <v>42</v>
      </c>
      <c r="V79" s="43" t="s">
        <v>42</v>
      </c>
      <c r="W79" s="9" t="s">
        <v>43</v>
      </c>
      <c r="X79" s="9"/>
      <c r="Y79" s="59" t="s">
        <v>42</v>
      </c>
      <c r="Z79" s="9"/>
    </row>
    <row r="80" spans="1:26" ht="84" x14ac:dyDescent="0.3">
      <c r="A80" s="9">
        <v>75</v>
      </c>
      <c r="B80" s="9">
        <v>76</v>
      </c>
      <c r="C80" s="41" t="s">
        <v>87</v>
      </c>
      <c r="D80" s="41" t="s">
        <v>88</v>
      </c>
      <c r="E80" s="41" t="s">
        <v>388</v>
      </c>
      <c r="F80" s="42" t="s">
        <v>423</v>
      </c>
      <c r="G80" s="42" t="s">
        <v>131</v>
      </c>
      <c r="H80" s="42" t="s">
        <v>424</v>
      </c>
      <c r="I80" s="41" t="s">
        <v>425</v>
      </c>
      <c r="J80" s="41" t="s">
        <v>100</v>
      </c>
      <c r="K80" s="41" t="s">
        <v>426</v>
      </c>
      <c r="L80" s="41" t="s">
        <v>427</v>
      </c>
      <c r="M80" s="9">
        <v>50</v>
      </c>
      <c r="N80" s="41" t="s">
        <v>428</v>
      </c>
      <c r="O80" s="41" t="str">
        <f t="shared" si="3"/>
        <v>50 % de mejoramiento del Servicio de Transporte de la UPN</v>
      </c>
      <c r="P80" s="41" t="s">
        <v>34</v>
      </c>
      <c r="Q80" s="9">
        <v>0</v>
      </c>
      <c r="R80" s="44" t="s">
        <v>42</v>
      </c>
      <c r="S80" s="9">
        <v>5</v>
      </c>
      <c r="T80" s="9">
        <v>15</v>
      </c>
      <c r="U80" s="43" t="s">
        <v>42</v>
      </c>
      <c r="V80" s="43" t="s">
        <v>42</v>
      </c>
      <c r="W80" s="9" t="s">
        <v>43</v>
      </c>
      <c r="X80" s="9"/>
      <c r="Y80" s="59" t="s">
        <v>42</v>
      </c>
      <c r="Z80" s="9"/>
    </row>
    <row r="81" spans="1:28" ht="214.2" x14ac:dyDescent="0.3">
      <c r="A81" s="9">
        <v>76</v>
      </c>
      <c r="B81" s="19">
        <v>77</v>
      </c>
      <c r="C81" s="41" t="s">
        <v>87</v>
      </c>
      <c r="D81" s="41" t="s">
        <v>88</v>
      </c>
      <c r="E81" s="41" t="s">
        <v>429</v>
      </c>
      <c r="F81" s="42" t="s">
        <v>430</v>
      </c>
      <c r="G81" s="42" t="s">
        <v>131</v>
      </c>
      <c r="H81" s="42" t="s">
        <v>431</v>
      </c>
      <c r="I81" s="41" t="s">
        <v>432</v>
      </c>
      <c r="J81" s="41" t="s">
        <v>100</v>
      </c>
      <c r="K81" s="41" t="s">
        <v>433</v>
      </c>
      <c r="L81" s="41" t="s">
        <v>434</v>
      </c>
      <c r="M81" s="9">
        <v>80</v>
      </c>
      <c r="N81" s="41" t="s">
        <v>435</v>
      </c>
      <c r="O81" s="41" t="str">
        <f t="shared" si="3"/>
        <v>80 % de implementación del Plan Estratégico de Tecnologías de la Información</v>
      </c>
      <c r="P81" s="41" t="s">
        <v>34</v>
      </c>
      <c r="Q81" s="9" t="s">
        <v>42</v>
      </c>
      <c r="R81" s="9" t="s">
        <v>42</v>
      </c>
      <c r="S81" s="9" t="s">
        <v>42</v>
      </c>
      <c r="T81" s="9" t="s">
        <v>42</v>
      </c>
      <c r="U81" s="9">
        <v>60</v>
      </c>
      <c r="V81" s="9">
        <v>80</v>
      </c>
      <c r="W81" s="9" t="s">
        <v>96</v>
      </c>
      <c r="X81" s="9">
        <v>50</v>
      </c>
      <c r="Y81" s="60">
        <f t="shared" si="4"/>
        <v>0.83333333333333337</v>
      </c>
      <c r="Z81" s="51" t="s">
        <v>820</v>
      </c>
    </row>
    <row r="82" spans="1:28" ht="48" customHeight="1" x14ac:dyDescent="0.3">
      <c r="A82" s="9">
        <v>77</v>
      </c>
      <c r="B82" s="19">
        <v>78</v>
      </c>
      <c r="C82" s="41" t="s">
        <v>87</v>
      </c>
      <c r="D82" s="41" t="s">
        <v>88</v>
      </c>
      <c r="E82" s="41" t="s">
        <v>429</v>
      </c>
      <c r="F82" s="42" t="s">
        <v>436</v>
      </c>
      <c r="G82" s="42" t="s">
        <v>131</v>
      </c>
      <c r="H82" s="42" t="s">
        <v>437</v>
      </c>
      <c r="I82" s="41" t="s">
        <v>432</v>
      </c>
      <c r="J82" s="41" t="s">
        <v>100</v>
      </c>
      <c r="K82" s="41" t="s">
        <v>433</v>
      </c>
      <c r="L82" s="41" t="s">
        <v>434</v>
      </c>
      <c r="M82" s="9">
        <v>80</v>
      </c>
      <c r="N82" s="41" t="s">
        <v>438</v>
      </c>
      <c r="O82" s="41" t="str">
        <f t="shared" si="3"/>
        <v>80 % de articulación de Sistemas de Información</v>
      </c>
      <c r="P82" s="41" t="s">
        <v>34</v>
      </c>
      <c r="Q82" s="9" t="s">
        <v>42</v>
      </c>
      <c r="R82" s="9" t="s">
        <v>42</v>
      </c>
      <c r="S82" s="9">
        <v>50</v>
      </c>
      <c r="T82" s="9">
        <v>60</v>
      </c>
      <c r="U82" s="9">
        <v>70</v>
      </c>
      <c r="V82" s="9">
        <v>80</v>
      </c>
      <c r="W82" s="9" t="s">
        <v>439</v>
      </c>
      <c r="X82" s="9">
        <v>0</v>
      </c>
      <c r="Y82" s="60">
        <f t="shared" si="4"/>
        <v>0</v>
      </c>
      <c r="Z82" s="51" t="s">
        <v>821</v>
      </c>
    </row>
    <row r="83" spans="1:28" ht="72" x14ac:dyDescent="0.3">
      <c r="A83" s="9">
        <v>78</v>
      </c>
      <c r="B83" s="9">
        <v>79</v>
      </c>
      <c r="C83" s="41" t="s">
        <v>87</v>
      </c>
      <c r="D83" s="41" t="s">
        <v>88</v>
      </c>
      <c r="E83" s="41" t="s">
        <v>429</v>
      </c>
      <c r="F83" s="42" t="s">
        <v>440</v>
      </c>
      <c r="G83" s="42" t="s">
        <v>131</v>
      </c>
      <c r="H83" s="42" t="s">
        <v>441</v>
      </c>
      <c r="I83" s="41" t="s">
        <v>442</v>
      </c>
      <c r="J83" s="41" t="s">
        <v>47</v>
      </c>
      <c r="K83" s="9" t="s">
        <v>443</v>
      </c>
      <c r="L83" s="41" t="s">
        <v>434</v>
      </c>
      <c r="M83" s="9">
        <v>100</v>
      </c>
      <c r="N83" s="41" t="s">
        <v>444</v>
      </c>
      <c r="O83" s="41" t="str">
        <f t="shared" si="3"/>
        <v>100 % de implementación del Campus Virtual UPN</v>
      </c>
      <c r="P83" s="41" t="s">
        <v>34</v>
      </c>
      <c r="Q83" s="9" t="s">
        <v>42</v>
      </c>
      <c r="R83" s="9" t="s">
        <v>42</v>
      </c>
      <c r="S83" s="9">
        <v>10</v>
      </c>
      <c r="T83" s="9">
        <v>60</v>
      </c>
      <c r="U83" s="9">
        <v>100</v>
      </c>
      <c r="V83" s="9">
        <v>100</v>
      </c>
      <c r="W83" s="9" t="s">
        <v>445</v>
      </c>
      <c r="X83" s="9"/>
      <c r="Y83" s="60">
        <f t="shared" si="4"/>
        <v>0</v>
      </c>
      <c r="Z83" s="51"/>
    </row>
    <row r="84" spans="1:28" ht="60" x14ac:dyDescent="0.3">
      <c r="A84" s="9">
        <v>79</v>
      </c>
      <c r="B84" s="9">
        <v>80</v>
      </c>
      <c r="C84" s="41" t="s">
        <v>87</v>
      </c>
      <c r="D84" s="41" t="s">
        <v>88</v>
      </c>
      <c r="E84" s="41" t="s">
        <v>429</v>
      </c>
      <c r="F84" s="42" t="s">
        <v>446</v>
      </c>
      <c r="G84" s="42" t="s">
        <v>131</v>
      </c>
      <c r="H84" s="42" t="s">
        <v>447</v>
      </c>
      <c r="I84" s="41" t="s">
        <v>448</v>
      </c>
      <c r="J84" s="41" t="s">
        <v>47</v>
      </c>
      <c r="K84" s="41" t="s">
        <v>93</v>
      </c>
      <c r="L84" s="41" t="s">
        <v>94</v>
      </c>
      <c r="M84" s="9">
        <v>15</v>
      </c>
      <c r="N84" s="41" t="s">
        <v>449</v>
      </c>
      <c r="O84" s="41" t="str">
        <f t="shared" si="3"/>
        <v xml:space="preserve">15 Tableros con la información oficial dispuestos en la WEB de la UPN </v>
      </c>
      <c r="P84" s="41" t="s">
        <v>34</v>
      </c>
      <c r="Q84" s="9" t="s">
        <v>42</v>
      </c>
      <c r="R84" s="9" t="s">
        <v>42</v>
      </c>
      <c r="S84" s="9">
        <v>4</v>
      </c>
      <c r="T84" s="9">
        <v>7</v>
      </c>
      <c r="U84" s="9">
        <v>12</v>
      </c>
      <c r="V84" s="9">
        <v>15</v>
      </c>
      <c r="W84" s="9" t="s">
        <v>96</v>
      </c>
      <c r="X84" s="9">
        <v>100</v>
      </c>
      <c r="Y84" s="60">
        <f t="shared" si="4"/>
        <v>1</v>
      </c>
      <c r="Z84" s="51" t="s">
        <v>726</v>
      </c>
    </row>
    <row r="85" spans="1:28" ht="153" x14ac:dyDescent="0.3">
      <c r="A85" s="9">
        <v>80</v>
      </c>
      <c r="B85" s="9">
        <v>81</v>
      </c>
      <c r="C85" s="41" t="s">
        <v>87</v>
      </c>
      <c r="D85" s="41" t="s">
        <v>88</v>
      </c>
      <c r="E85" s="41" t="s">
        <v>450</v>
      </c>
      <c r="F85" s="42" t="s">
        <v>451</v>
      </c>
      <c r="G85" s="42" t="s">
        <v>131</v>
      </c>
      <c r="H85" s="42" t="s">
        <v>452</v>
      </c>
      <c r="I85" s="41" t="s">
        <v>453</v>
      </c>
      <c r="J85" s="41" t="s">
        <v>100</v>
      </c>
      <c r="K85" s="41" t="s">
        <v>454</v>
      </c>
      <c r="L85" s="41" t="s">
        <v>455</v>
      </c>
      <c r="M85" s="19">
        <v>20</v>
      </c>
      <c r="N85" s="41" t="s">
        <v>456</v>
      </c>
      <c r="O85" s="41" t="str">
        <f t="shared" si="3"/>
        <v>20 % de subseries documentales digitalizadas</v>
      </c>
      <c r="P85" s="41" t="s">
        <v>34</v>
      </c>
      <c r="Q85" s="9">
        <v>10</v>
      </c>
      <c r="R85" s="44">
        <v>44926</v>
      </c>
      <c r="S85" s="19">
        <v>5</v>
      </c>
      <c r="T85" s="19">
        <v>5</v>
      </c>
      <c r="U85" s="19">
        <v>5</v>
      </c>
      <c r="V85" s="19">
        <v>5</v>
      </c>
      <c r="W85" s="9" t="s">
        <v>96</v>
      </c>
      <c r="X85" s="9">
        <v>5</v>
      </c>
      <c r="Y85" s="60">
        <f t="shared" si="4"/>
        <v>1</v>
      </c>
      <c r="Z85" s="51" t="s">
        <v>843</v>
      </c>
    </row>
    <row r="86" spans="1:28" ht="81.599999999999994" x14ac:dyDescent="0.3">
      <c r="A86" s="9">
        <v>81</v>
      </c>
      <c r="B86" s="9">
        <v>82</v>
      </c>
      <c r="C86" s="41" t="s">
        <v>87</v>
      </c>
      <c r="D86" s="41" t="s">
        <v>88</v>
      </c>
      <c r="E86" s="41" t="s">
        <v>450</v>
      </c>
      <c r="F86" s="41" t="s">
        <v>457</v>
      </c>
      <c r="G86" s="42" t="s">
        <v>131</v>
      </c>
      <c r="H86" s="42" t="s">
        <v>458</v>
      </c>
      <c r="I86" s="41" t="s">
        <v>459</v>
      </c>
      <c r="J86" s="41" t="s">
        <v>31</v>
      </c>
      <c r="K86" s="41" t="s">
        <v>460</v>
      </c>
      <c r="L86" s="41" t="s">
        <v>461</v>
      </c>
      <c r="M86" s="9">
        <v>3775</v>
      </c>
      <c r="N86" s="41" t="s">
        <v>462</v>
      </c>
      <c r="O86" s="41" t="str">
        <f t="shared" si="3"/>
        <v>3775 Usuarios de recursos bibliográficos</v>
      </c>
      <c r="P86" s="41" t="s">
        <v>34</v>
      </c>
      <c r="Q86" s="9">
        <v>3580</v>
      </c>
      <c r="R86" s="44">
        <v>44926</v>
      </c>
      <c r="S86" s="9">
        <v>3687</v>
      </c>
      <c r="T86" s="9">
        <v>3761</v>
      </c>
      <c r="U86" s="9">
        <v>3768</v>
      </c>
      <c r="V86" s="9">
        <v>3775</v>
      </c>
      <c r="W86" s="9" t="s">
        <v>245</v>
      </c>
      <c r="X86" s="9">
        <v>5849</v>
      </c>
      <c r="Y86" s="60">
        <f t="shared" si="4"/>
        <v>1</v>
      </c>
      <c r="Z86" s="51" t="s">
        <v>844</v>
      </c>
    </row>
    <row r="87" spans="1:28" ht="326.39999999999998" x14ac:dyDescent="0.3">
      <c r="A87" s="9">
        <v>82</v>
      </c>
      <c r="B87" s="19">
        <v>83</v>
      </c>
      <c r="C87" s="41" t="s">
        <v>87</v>
      </c>
      <c r="D87" s="41" t="s">
        <v>104</v>
      </c>
      <c r="E87" s="41" t="s">
        <v>105</v>
      </c>
      <c r="F87" s="42" t="s">
        <v>463</v>
      </c>
      <c r="G87" s="42" t="s">
        <v>131</v>
      </c>
      <c r="H87" s="9" t="s">
        <v>464</v>
      </c>
      <c r="I87" s="41" t="s">
        <v>108</v>
      </c>
      <c r="J87" s="41" t="s">
        <v>100</v>
      </c>
      <c r="K87" s="41" t="s">
        <v>109</v>
      </c>
      <c r="L87" s="41" t="s">
        <v>110</v>
      </c>
      <c r="M87" s="9">
        <v>80</v>
      </c>
      <c r="N87" s="41" t="s">
        <v>465</v>
      </c>
      <c r="O87" s="41" t="str">
        <f t="shared" si="3"/>
        <v>80 % de ejecución proyecto Valmaría</v>
      </c>
      <c r="P87" s="41" t="s">
        <v>34</v>
      </c>
      <c r="Q87" s="9" t="s">
        <v>42</v>
      </c>
      <c r="R87" s="9" t="s">
        <v>42</v>
      </c>
      <c r="S87" s="9" t="s">
        <v>42</v>
      </c>
      <c r="T87" s="9">
        <v>70</v>
      </c>
      <c r="U87" s="9">
        <v>75</v>
      </c>
      <c r="V87" s="9">
        <v>80</v>
      </c>
      <c r="W87" s="9" t="s">
        <v>466</v>
      </c>
      <c r="X87" s="9">
        <v>88</v>
      </c>
      <c r="Y87" s="60">
        <f t="shared" si="4"/>
        <v>1</v>
      </c>
      <c r="Z87" s="68" t="s">
        <v>838</v>
      </c>
    </row>
    <row r="88" spans="1:28" ht="72" x14ac:dyDescent="0.3">
      <c r="A88" s="9">
        <v>83</v>
      </c>
      <c r="B88" s="9">
        <v>84</v>
      </c>
      <c r="C88" s="41" t="s">
        <v>87</v>
      </c>
      <c r="D88" s="41" t="s">
        <v>104</v>
      </c>
      <c r="E88" s="41" t="s">
        <v>105</v>
      </c>
      <c r="F88" s="42" t="s">
        <v>467</v>
      </c>
      <c r="G88" s="42" t="s">
        <v>131</v>
      </c>
      <c r="H88" s="42" t="s">
        <v>468</v>
      </c>
      <c r="I88" s="41" t="s">
        <v>108</v>
      </c>
      <c r="J88" s="41" t="s">
        <v>100</v>
      </c>
      <c r="K88" s="41" t="s">
        <v>109</v>
      </c>
      <c r="L88" s="41" t="s">
        <v>110</v>
      </c>
      <c r="M88" s="9">
        <v>7</v>
      </c>
      <c r="N88" s="41" t="s">
        <v>469</v>
      </c>
      <c r="O88" s="41" t="str">
        <f t="shared" si="3"/>
        <v>7 metros cuadrados por estudiante destinados para actividades administrativas</v>
      </c>
      <c r="P88" s="41" t="s">
        <v>34</v>
      </c>
      <c r="Q88" s="9">
        <v>5.39</v>
      </c>
      <c r="R88" s="44">
        <v>45015</v>
      </c>
      <c r="S88" s="9">
        <v>5.39</v>
      </c>
      <c r="T88" s="9">
        <v>5.92</v>
      </c>
      <c r="U88" s="43" t="s">
        <v>42</v>
      </c>
      <c r="V88" s="43" t="s">
        <v>42</v>
      </c>
      <c r="W88" s="9" t="s">
        <v>43</v>
      </c>
      <c r="X88" s="9"/>
      <c r="Y88" s="59" t="s">
        <v>42</v>
      </c>
      <c r="Z88" s="9"/>
    </row>
    <row r="89" spans="1:28" ht="72" x14ac:dyDescent="0.3">
      <c r="A89" s="9">
        <v>84</v>
      </c>
      <c r="B89" s="9">
        <v>85</v>
      </c>
      <c r="C89" s="41" t="s">
        <v>87</v>
      </c>
      <c r="D89" s="41" t="s">
        <v>104</v>
      </c>
      <c r="E89" s="41" t="s">
        <v>105</v>
      </c>
      <c r="F89" s="42" t="s">
        <v>470</v>
      </c>
      <c r="G89" s="42" t="s">
        <v>131</v>
      </c>
      <c r="H89" s="42" t="s">
        <v>471</v>
      </c>
      <c r="I89" s="41" t="s">
        <v>108</v>
      </c>
      <c r="J89" s="41" t="s">
        <v>100</v>
      </c>
      <c r="K89" s="41" t="s">
        <v>109</v>
      </c>
      <c r="L89" s="41" t="s">
        <v>110</v>
      </c>
      <c r="M89" s="9">
        <v>15</v>
      </c>
      <c r="N89" s="41" t="s">
        <v>472</v>
      </c>
      <c r="O89" s="41" t="str">
        <f t="shared" si="3"/>
        <v>15 metros cuadrados por estudiante destinados para actividades académicas</v>
      </c>
      <c r="P89" s="41" t="s">
        <v>154</v>
      </c>
      <c r="Q89" s="9" t="s">
        <v>42</v>
      </c>
      <c r="R89" s="44" t="s">
        <v>42</v>
      </c>
      <c r="S89" s="9">
        <v>11</v>
      </c>
      <c r="T89" s="9">
        <v>13</v>
      </c>
      <c r="U89" s="43" t="s">
        <v>42</v>
      </c>
      <c r="V89" s="43" t="s">
        <v>42</v>
      </c>
      <c r="W89" s="9" t="s">
        <v>43</v>
      </c>
      <c r="X89" s="9"/>
      <c r="Y89" s="59" t="s">
        <v>42</v>
      </c>
      <c r="Z89" s="9"/>
    </row>
    <row r="90" spans="1:28" ht="122.4" x14ac:dyDescent="0.3">
      <c r="A90" s="9">
        <v>85</v>
      </c>
      <c r="B90" s="9">
        <v>86</v>
      </c>
      <c r="C90" s="41" t="s">
        <v>87</v>
      </c>
      <c r="D90" s="41" t="s">
        <v>104</v>
      </c>
      <c r="E90" s="41" t="s">
        <v>105</v>
      </c>
      <c r="F90" s="42" t="s">
        <v>473</v>
      </c>
      <c r="G90" s="42" t="s">
        <v>131</v>
      </c>
      <c r="H90" s="42" t="s">
        <v>474</v>
      </c>
      <c r="I90" s="41" t="s">
        <v>108</v>
      </c>
      <c r="J90" s="41" t="s">
        <v>100</v>
      </c>
      <c r="K90" s="41" t="s">
        <v>109</v>
      </c>
      <c r="L90" s="41" t="s">
        <v>110</v>
      </c>
      <c r="M90" s="9">
        <v>35</v>
      </c>
      <c r="N90" s="41" t="s">
        <v>475</v>
      </c>
      <c r="O90" s="41" t="str">
        <f t="shared" si="3"/>
        <v>35 % avance plan maestro de infraestructura</v>
      </c>
      <c r="P90" s="41" t="s">
        <v>34</v>
      </c>
      <c r="Q90" s="9" t="s">
        <v>42</v>
      </c>
      <c r="R90" s="9" t="s">
        <v>42</v>
      </c>
      <c r="S90" s="9" t="s">
        <v>42</v>
      </c>
      <c r="T90" s="9" t="s">
        <v>42</v>
      </c>
      <c r="U90" s="9" t="s">
        <v>42</v>
      </c>
      <c r="V90" s="9">
        <v>35</v>
      </c>
      <c r="W90" s="9" t="s">
        <v>96</v>
      </c>
      <c r="X90" s="9">
        <v>0</v>
      </c>
      <c r="Y90" s="59" t="s">
        <v>845</v>
      </c>
      <c r="Z90" s="71" t="s">
        <v>822</v>
      </c>
    </row>
    <row r="91" spans="1:28" ht="122.4" x14ac:dyDescent="0.3">
      <c r="A91" s="9">
        <v>86</v>
      </c>
      <c r="B91" s="9">
        <v>87</v>
      </c>
      <c r="C91" s="41" t="s">
        <v>87</v>
      </c>
      <c r="D91" s="41" t="s">
        <v>104</v>
      </c>
      <c r="E91" s="41" t="s">
        <v>105</v>
      </c>
      <c r="F91" s="42" t="s">
        <v>476</v>
      </c>
      <c r="G91" s="42" t="s">
        <v>131</v>
      </c>
      <c r="H91" s="42" t="s">
        <v>477</v>
      </c>
      <c r="I91" s="41" t="s">
        <v>478</v>
      </c>
      <c r="J91" s="41" t="s">
        <v>100</v>
      </c>
      <c r="K91" s="41" t="s">
        <v>426</v>
      </c>
      <c r="L91" s="41" t="s">
        <v>427</v>
      </c>
      <c r="M91" s="9">
        <v>80</v>
      </c>
      <c r="N91" s="41" t="s">
        <v>479</v>
      </c>
      <c r="O91" s="41" t="str">
        <f t="shared" si="3"/>
        <v>80 % de espacios intervenidos para aumentar la accesibilidad</v>
      </c>
      <c r="P91" s="41" t="s">
        <v>34</v>
      </c>
      <c r="Q91" s="9" t="s">
        <v>42</v>
      </c>
      <c r="R91" s="9" t="s">
        <v>42</v>
      </c>
      <c r="S91" s="9">
        <v>5</v>
      </c>
      <c r="T91" s="9">
        <v>70</v>
      </c>
      <c r="U91" s="9">
        <v>75</v>
      </c>
      <c r="V91" s="9">
        <v>80</v>
      </c>
      <c r="W91" s="9" t="s">
        <v>96</v>
      </c>
      <c r="X91" s="9">
        <v>60</v>
      </c>
      <c r="Y91" s="60">
        <f t="shared" si="4"/>
        <v>0.8</v>
      </c>
      <c r="Z91" s="67" t="s">
        <v>805</v>
      </c>
    </row>
    <row r="92" spans="1:28" ht="291" customHeight="1" x14ac:dyDescent="0.3">
      <c r="A92" s="9">
        <v>87</v>
      </c>
      <c r="B92" s="9">
        <v>88</v>
      </c>
      <c r="C92" s="41" t="s">
        <v>113</v>
      </c>
      <c r="D92" s="41" t="s">
        <v>114</v>
      </c>
      <c r="E92" s="41" t="s">
        <v>115</v>
      </c>
      <c r="F92" s="42" t="s">
        <v>480</v>
      </c>
      <c r="G92" s="42" t="s">
        <v>131</v>
      </c>
      <c r="H92" s="42" t="s">
        <v>481</v>
      </c>
      <c r="I92" s="41" t="s">
        <v>177</v>
      </c>
      <c r="J92" s="41" t="s">
        <v>100</v>
      </c>
      <c r="K92" s="41" t="s">
        <v>125</v>
      </c>
      <c r="L92" s="41" t="s">
        <v>119</v>
      </c>
      <c r="M92" s="9">
        <v>85</v>
      </c>
      <c r="N92" s="41" t="s">
        <v>482</v>
      </c>
      <c r="O92" s="41" t="str">
        <f t="shared" si="3"/>
        <v>85 % de beneficiarios plan integral de bienestar</v>
      </c>
      <c r="P92" s="41" t="s">
        <v>34</v>
      </c>
      <c r="Q92" s="9" t="s">
        <v>483</v>
      </c>
      <c r="R92" s="44">
        <v>44926</v>
      </c>
      <c r="S92" s="9">
        <v>40</v>
      </c>
      <c r="T92" s="9">
        <v>75</v>
      </c>
      <c r="U92" s="9">
        <v>80</v>
      </c>
      <c r="V92" s="9">
        <v>85</v>
      </c>
      <c r="W92" s="9" t="s">
        <v>466</v>
      </c>
      <c r="X92" s="9">
        <v>87</v>
      </c>
      <c r="Y92" s="60">
        <f t="shared" si="4"/>
        <v>1</v>
      </c>
      <c r="Z92" s="51" t="s">
        <v>834</v>
      </c>
    </row>
    <row r="93" spans="1:28" ht="91.8" x14ac:dyDescent="0.3">
      <c r="A93" s="9">
        <v>88</v>
      </c>
      <c r="B93" s="9">
        <v>89</v>
      </c>
      <c r="C93" s="41" t="s">
        <v>113</v>
      </c>
      <c r="D93" s="41" t="s">
        <v>114</v>
      </c>
      <c r="E93" s="41" t="s">
        <v>115</v>
      </c>
      <c r="F93" s="51" t="s">
        <v>484</v>
      </c>
      <c r="G93" s="42" t="s">
        <v>131</v>
      </c>
      <c r="H93" s="51" t="s">
        <v>485</v>
      </c>
      <c r="I93" s="41" t="s">
        <v>486</v>
      </c>
      <c r="J93" s="41" t="s">
        <v>31</v>
      </c>
      <c r="K93" s="41" t="s">
        <v>31</v>
      </c>
      <c r="L93" s="41" t="s">
        <v>32</v>
      </c>
      <c r="M93" s="9">
        <v>60</v>
      </c>
      <c r="N93" s="41" t="s">
        <v>487</v>
      </c>
      <c r="O93" s="41" t="str">
        <f t="shared" si="3"/>
        <v>60 % de estudiantes
beneficiarios del
programa
acompañamiento
académico</v>
      </c>
      <c r="P93" s="41" t="s">
        <v>34</v>
      </c>
      <c r="Q93" s="9" t="s">
        <v>42</v>
      </c>
      <c r="R93" s="9" t="s">
        <v>42</v>
      </c>
      <c r="S93" s="9">
        <v>0</v>
      </c>
      <c r="T93" s="9">
        <v>20</v>
      </c>
      <c r="U93" s="9">
        <v>40</v>
      </c>
      <c r="V93" s="9">
        <v>60</v>
      </c>
      <c r="W93" s="9" t="s">
        <v>255</v>
      </c>
      <c r="X93" s="9">
        <v>3</v>
      </c>
      <c r="Y93" s="60">
        <f t="shared" si="4"/>
        <v>7.4999999999999997E-2</v>
      </c>
      <c r="Z93" s="51" t="s">
        <v>823</v>
      </c>
    </row>
    <row r="94" spans="1:28" ht="133.5" customHeight="1" x14ac:dyDescent="0.3">
      <c r="A94" s="9">
        <v>90</v>
      </c>
      <c r="B94" s="9">
        <v>90</v>
      </c>
      <c r="C94" s="41" t="s">
        <v>113</v>
      </c>
      <c r="D94" s="41" t="s">
        <v>114</v>
      </c>
      <c r="E94" s="41" t="s">
        <v>115</v>
      </c>
      <c r="F94" s="42" t="s">
        <v>488</v>
      </c>
      <c r="G94" s="42" t="s">
        <v>131</v>
      </c>
      <c r="H94" s="42" t="s">
        <v>489</v>
      </c>
      <c r="I94" s="41" t="s">
        <v>490</v>
      </c>
      <c r="J94" s="41" t="s">
        <v>100</v>
      </c>
      <c r="K94" s="41" t="s">
        <v>125</v>
      </c>
      <c r="L94" s="41" t="s">
        <v>119</v>
      </c>
      <c r="M94" s="9">
        <v>50</v>
      </c>
      <c r="N94" s="41" t="s">
        <v>491</v>
      </c>
      <c r="O94" s="41" t="str">
        <f t="shared" si="3"/>
        <v>50 % de estudiantes beneficiados del servicio de restaurante y cafetería</v>
      </c>
      <c r="P94" s="41" t="s">
        <v>34</v>
      </c>
      <c r="Q94" s="9">
        <v>35</v>
      </c>
      <c r="R94" s="44">
        <v>45071</v>
      </c>
      <c r="S94" s="9">
        <v>35</v>
      </c>
      <c r="T94" s="9">
        <v>50</v>
      </c>
      <c r="U94" s="9">
        <v>50</v>
      </c>
      <c r="V94" s="9">
        <v>50</v>
      </c>
      <c r="W94" s="9" t="s">
        <v>492</v>
      </c>
      <c r="X94" s="9">
        <v>71</v>
      </c>
      <c r="Y94" s="60">
        <f>IF(U94=0," ",IF((X94/U94)&gt;1,1,(X94/U94)))</f>
        <v>1</v>
      </c>
      <c r="Z94" s="51" t="s">
        <v>730</v>
      </c>
    </row>
    <row r="95" spans="1:28" ht="120" x14ac:dyDescent="0.3">
      <c r="A95" s="9">
        <v>91</v>
      </c>
      <c r="B95" s="9">
        <v>91</v>
      </c>
      <c r="C95" s="41" t="s">
        <v>113</v>
      </c>
      <c r="D95" s="41" t="s">
        <v>114</v>
      </c>
      <c r="E95" s="41" t="s">
        <v>115</v>
      </c>
      <c r="F95" s="42" t="s">
        <v>493</v>
      </c>
      <c r="G95" s="42" t="s">
        <v>131</v>
      </c>
      <c r="H95" s="42" t="s">
        <v>494</v>
      </c>
      <c r="I95" s="41" t="s">
        <v>495</v>
      </c>
      <c r="J95" s="41" t="s">
        <v>100</v>
      </c>
      <c r="K95" s="41" t="s">
        <v>125</v>
      </c>
      <c r="L95" s="41" t="s">
        <v>119</v>
      </c>
      <c r="M95" s="9">
        <v>100</v>
      </c>
      <c r="N95" s="41" t="s">
        <v>496</v>
      </c>
      <c r="O95" s="41" t="str">
        <f t="shared" si="3"/>
        <v>100 % de cobertura de eventos con representación UPN</v>
      </c>
      <c r="P95" s="41" t="s">
        <v>154</v>
      </c>
      <c r="Q95" s="9" t="s">
        <v>42</v>
      </c>
      <c r="R95" s="9" t="s">
        <v>42</v>
      </c>
      <c r="S95" s="9">
        <v>100</v>
      </c>
      <c r="T95" s="9">
        <v>100</v>
      </c>
      <c r="U95" s="9">
        <v>100</v>
      </c>
      <c r="V95" s="9">
        <v>100</v>
      </c>
      <c r="W95" s="9" t="s">
        <v>35</v>
      </c>
      <c r="X95" s="9">
        <v>100</v>
      </c>
      <c r="Y95" s="60">
        <f t="shared" si="4"/>
        <v>1</v>
      </c>
      <c r="Z95" s="51" t="s">
        <v>731</v>
      </c>
    </row>
    <row r="96" spans="1:28" ht="409.6" x14ac:dyDescent="0.3">
      <c r="A96" s="9">
        <v>92</v>
      </c>
      <c r="B96" s="9">
        <v>92</v>
      </c>
      <c r="C96" s="41" t="s">
        <v>113</v>
      </c>
      <c r="D96" s="41" t="s">
        <v>114</v>
      </c>
      <c r="E96" s="41" t="s">
        <v>115</v>
      </c>
      <c r="F96" s="42" t="s">
        <v>497</v>
      </c>
      <c r="G96" s="42" t="s">
        <v>131</v>
      </c>
      <c r="H96" s="42" t="s">
        <v>498</v>
      </c>
      <c r="I96" s="41" t="s">
        <v>495</v>
      </c>
      <c r="J96" s="41" t="s">
        <v>100</v>
      </c>
      <c r="K96" s="41" t="s">
        <v>125</v>
      </c>
      <c r="L96" s="41" t="s">
        <v>119</v>
      </c>
      <c r="M96" s="9">
        <v>15</v>
      </c>
      <c r="N96" s="41" t="s">
        <v>499</v>
      </c>
      <c r="O96" s="41" t="str">
        <f t="shared" si="3"/>
        <v>15 % de beneficiarios de programas de cultura, deporte y recreación</v>
      </c>
      <c r="P96" s="41" t="s">
        <v>34</v>
      </c>
      <c r="Q96" s="9">
        <v>1.8</v>
      </c>
      <c r="R96" s="44">
        <v>45291</v>
      </c>
      <c r="S96" s="9">
        <v>1.8</v>
      </c>
      <c r="T96" s="9">
        <v>7</v>
      </c>
      <c r="U96" s="9">
        <v>10</v>
      </c>
      <c r="V96" s="9">
        <v>15</v>
      </c>
      <c r="W96" s="9" t="s">
        <v>96</v>
      </c>
      <c r="X96" s="9">
        <v>15</v>
      </c>
      <c r="Y96" s="60">
        <f t="shared" si="4"/>
        <v>1</v>
      </c>
      <c r="Z96" s="51" t="s">
        <v>824</v>
      </c>
      <c r="AB96" s="72"/>
    </row>
    <row r="97" spans="1:26" ht="84" x14ac:dyDescent="0.3">
      <c r="A97" s="9">
        <v>93</v>
      </c>
      <c r="B97" s="9">
        <v>93</v>
      </c>
      <c r="C97" s="41" t="s">
        <v>113</v>
      </c>
      <c r="D97" s="41" t="s">
        <v>114</v>
      </c>
      <c r="E97" s="41" t="s">
        <v>115</v>
      </c>
      <c r="F97" s="42" t="s">
        <v>500</v>
      </c>
      <c r="G97" s="42" t="s">
        <v>131</v>
      </c>
      <c r="H97" s="42" t="s">
        <v>501</v>
      </c>
      <c r="I97" s="41" t="s">
        <v>490</v>
      </c>
      <c r="J97" s="41" t="s">
        <v>100</v>
      </c>
      <c r="K97" s="41" t="s">
        <v>125</v>
      </c>
      <c r="L97" s="41" t="s">
        <v>119</v>
      </c>
      <c r="M97" s="9">
        <v>3</v>
      </c>
      <c r="N97" s="41" t="s">
        <v>502</v>
      </c>
      <c r="O97" s="41" t="str">
        <f t="shared" si="3"/>
        <v>3 % de estudiantes semestrales beneficiados por medio de monitorias académicas</v>
      </c>
      <c r="P97" s="41" t="s">
        <v>154</v>
      </c>
      <c r="Q97" s="9">
        <v>3</v>
      </c>
      <c r="R97" s="44">
        <v>45071</v>
      </c>
      <c r="S97" s="9">
        <v>3</v>
      </c>
      <c r="T97" s="9">
        <v>3</v>
      </c>
      <c r="U97" s="43" t="s">
        <v>42</v>
      </c>
      <c r="V97" s="43" t="s">
        <v>42</v>
      </c>
      <c r="W97" s="9" t="s">
        <v>503</v>
      </c>
      <c r="X97" s="9"/>
      <c r="Y97" s="59"/>
      <c r="Z97" s="9"/>
    </row>
    <row r="98" spans="1:26" ht="72" x14ac:dyDescent="0.3">
      <c r="A98" s="9">
        <v>94</v>
      </c>
      <c r="B98" s="9">
        <v>94</v>
      </c>
      <c r="C98" s="41" t="s">
        <v>113</v>
      </c>
      <c r="D98" s="41" t="s">
        <v>114</v>
      </c>
      <c r="E98" s="41" t="s">
        <v>115</v>
      </c>
      <c r="F98" s="42" t="s">
        <v>504</v>
      </c>
      <c r="G98" s="42" t="s">
        <v>131</v>
      </c>
      <c r="H98" s="42" t="s">
        <v>505</v>
      </c>
      <c r="I98" s="41" t="s">
        <v>490</v>
      </c>
      <c r="J98" s="41" t="s">
        <v>100</v>
      </c>
      <c r="K98" s="41" t="s">
        <v>125</v>
      </c>
      <c r="L98" s="41" t="s">
        <v>119</v>
      </c>
      <c r="M98" s="9">
        <v>3</v>
      </c>
      <c r="N98" s="41" t="s">
        <v>506</v>
      </c>
      <c r="O98" s="41" t="str">
        <f t="shared" si="3"/>
        <v>3 % de monitores beneficiados con Apoyo a Servicios Estudiantiles</v>
      </c>
      <c r="P98" s="41" t="s">
        <v>154</v>
      </c>
      <c r="Q98" s="9">
        <v>3</v>
      </c>
      <c r="R98" s="44">
        <v>45071</v>
      </c>
      <c r="S98" s="9">
        <v>3</v>
      </c>
      <c r="T98" s="9">
        <v>3</v>
      </c>
      <c r="U98" s="43" t="s">
        <v>42</v>
      </c>
      <c r="V98" s="43" t="s">
        <v>42</v>
      </c>
      <c r="W98" s="9" t="s">
        <v>503</v>
      </c>
      <c r="X98" s="9"/>
      <c r="Y98" s="59"/>
      <c r="Z98" s="9"/>
    </row>
    <row r="99" spans="1:26" ht="108" x14ac:dyDescent="0.3">
      <c r="A99" s="9">
        <v>95</v>
      </c>
      <c r="B99" s="9">
        <v>95</v>
      </c>
      <c r="C99" s="41" t="s">
        <v>113</v>
      </c>
      <c r="D99" s="41" t="s">
        <v>114</v>
      </c>
      <c r="E99" s="41" t="s">
        <v>115</v>
      </c>
      <c r="F99" s="42" t="s">
        <v>507</v>
      </c>
      <c r="G99" s="42" t="s">
        <v>131</v>
      </c>
      <c r="H99" s="42" t="s">
        <v>508</v>
      </c>
      <c r="I99" s="41" t="s">
        <v>509</v>
      </c>
      <c r="J99" s="41" t="s">
        <v>100</v>
      </c>
      <c r="K99" s="41" t="s">
        <v>125</v>
      </c>
      <c r="L99" s="41" t="s">
        <v>119</v>
      </c>
      <c r="M99" s="9">
        <v>10</v>
      </c>
      <c r="N99" s="41" t="s">
        <v>510</v>
      </c>
      <c r="O99" s="41" t="str">
        <f t="shared" si="3"/>
        <v>10 % de beneficiarios de espacios de formación deportiva</v>
      </c>
      <c r="P99" s="41" t="s">
        <v>34</v>
      </c>
      <c r="Q99" s="9">
        <v>7</v>
      </c>
      <c r="R99" s="44">
        <v>45071</v>
      </c>
      <c r="S99" s="9">
        <v>7</v>
      </c>
      <c r="T99" s="9">
        <v>8</v>
      </c>
      <c r="U99" s="43" t="s">
        <v>42</v>
      </c>
      <c r="V99" s="43" t="s">
        <v>42</v>
      </c>
      <c r="W99" s="9" t="s">
        <v>503</v>
      </c>
      <c r="X99" s="9"/>
      <c r="Y99" s="59"/>
      <c r="Z99" s="9"/>
    </row>
    <row r="100" spans="1:26" ht="168.75" customHeight="1" x14ac:dyDescent="0.3">
      <c r="A100" s="9">
        <v>96</v>
      </c>
      <c r="B100" s="9">
        <v>96</v>
      </c>
      <c r="C100" s="41" t="s">
        <v>113</v>
      </c>
      <c r="D100" s="41" t="s">
        <v>114</v>
      </c>
      <c r="E100" s="41" t="s">
        <v>115</v>
      </c>
      <c r="F100" s="42" t="s">
        <v>511</v>
      </c>
      <c r="G100" s="42" t="s">
        <v>131</v>
      </c>
      <c r="H100" s="42" t="s">
        <v>512</v>
      </c>
      <c r="I100" s="41" t="s">
        <v>513</v>
      </c>
      <c r="J100" s="41" t="s">
        <v>100</v>
      </c>
      <c r="K100" s="41" t="s">
        <v>125</v>
      </c>
      <c r="L100" s="41" t="s">
        <v>119</v>
      </c>
      <c r="M100" s="9">
        <v>15</v>
      </c>
      <c r="N100" s="41" t="s">
        <v>514</v>
      </c>
      <c r="O100" s="41" t="str">
        <f t="shared" si="3"/>
        <v>15 % de beneficiarios de actividades de apoyo psicosocial</v>
      </c>
      <c r="P100" s="41" t="s">
        <v>34</v>
      </c>
      <c r="Q100" s="9">
        <v>1</v>
      </c>
      <c r="R100" s="44">
        <v>45291</v>
      </c>
      <c r="S100" s="9">
        <v>1</v>
      </c>
      <c r="T100" s="9">
        <v>10</v>
      </c>
      <c r="U100" s="9">
        <v>12</v>
      </c>
      <c r="V100" s="9">
        <v>15</v>
      </c>
      <c r="W100" s="45" t="s">
        <v>96</v>
      </c>
      <c r="X100" s="9">
        <v>1439</v>
      </c>
      <c r="Y100" s="60">
        <f>IF(U100=0," ",IF((X100/U100)&gt;1,1,(X100/U100)))</f>
        <v>1</v>
      </c>
      <c r="Z100" s="51" t="s">
        <v>825</v>
      </c>
    </row>
    <row r="101" spans="1:26" ht="163.19999999999999" x14ac:dyDescent="0.3">
      <c r="A101" s="9">
        <v>97</v>
      </c>
      <c r="B101" s="9">
        <v>97</v>
      </c>
      <c r="C101" s="41" t="s">
        <v>113</v>
      </c>
      <c r="D101" s="41" t="s">
        <v>114</v>
      </c>
      <c r="E101" s="41" t="s">
        <v>115</v>
      </c>
      <c r="F101" s="42" t="s">
        <v>515</v>
      </c>
      <c r="G101" s="42" t="s">
        <v>131</v>
      </c>
      <c r="H101" s="42" t="s">
        <v>516</v>
      </c>
      <c r="I101" s="41" t="s">
        <v>513</v>
      </c>
      <c r="J101" s="41" t="s">
        <v>100</v>
      </c>
      <c r="K101" s="41" t="s">
        <v>125</v>
      </c>
      <c r="L101" s="41" t="s">
        <v>119</v>
      </c>
      <c r="M101" s="9">
        <v>4.4000000000000004</v>
      </c>
      <c r="N101" s="41" t="s">
        <v>517</v>
      </c>
      <c r="O101" s="41" t="str">
        <f t="shared" si="3"/>
        <v>4,4 % de beneficiarios las acciones para el fortalecimiento de la salud</v>
      </c>
      <c r="P101" s="41" t="s">
        <v>154</v>
      </c>
      <c r="Q101" s="9">
        <v>4.4000000000000004</v>
      </c>
      <c r="R101" s="44">
        <v>45291</v>
      </c>
      <c r="S101" s="9">
        <v>4.4000000000000004</v>
      </c>
      <c r="T101" s="9">
        <v>4.4000000000000004</v>
      </c>
      <c r="U101" s="9">
        <v>4.4000000000000004</v>
      </c>
      <c r="V101" s="9">
        <v>4.4000000000000004</v>
      </c>
      <c r="W101" s="9" t="s">
        <v>96</v>
      </c>
      <c r="X101" s="66">
        <v>0.44800000000000001</v>
      </c>
      <c r="Y101" s="60">
        <v>1</v>
      </c>
      <c r="Z101" s="51" t="s">
        <v>835</v>
      </c>
    </row>
    <row r="102" spans="1:26" ht="81.599999999999994" x14ac:dyDescent="0.3">
      <c r="A102" s="9">
        <v>98</v>
      </c>
      <c r="B102" s="9">
        <v>98</v>
      </c>
      <c r="C102" s="41" t="s">
        <v>113</v>
      </c>
      <c r="D102" s="41" t="s">
        <v>114</v>
      </c>
      <c r="E102" s="41" t="s">
        <v>518</v>
      </c>
      <c r="F102" s="42" t="s">
        <v>519</v>
      </c>
      <c r="G102" s="42" t="s">
        <v>131</v>
      </c>
      <c r="H102" s="42" t="s">
        <v>520</v>
      </c>
      <c r="I102" s="41" t="s">
        <v>521</v>
      </c>
      <c r="J102" s="41" t="s">
        <v>100</v>
      </c>
      <c r="K102" s="41" t="s">
        <v>125</v>
      </c>
      <c r="L102" s="41" t="s">
        <v>119</v>
      </c>
      <c r="M102" s="9">
        <v>20</v>
      </c>
      <c r="N102" s="41" t="s">
        <v>522</v>
      </c>
      <c r="O102" s="41" t="str">
        <f t="shared" si="3"/>
        <v>20 % de cobertura acciones para protocolo, atención y sanción de violencias basadas en género</v>
      </c>
      <c r="P102" s="41" t="s">
        <v>154</v>
      </c>
      <c r="Q102" s="9">
        <v>10</v>
      </c>
      <c r="R102" s="44">
        <v>44926</v>
      </c>
      <c r="S102" s="9">
        <v>20</v>
      </c>
      <c r="T102" s="9">
        <v>20</v>
      </c>
      <c r="U102" s="9">
        <v>20</v>
      </c>
      <c r="V102" s="9">
        <v>20</v>
      </c>
      <c r="W102" s="9" t="s">
        <v>35</v>
      </c>
      <c r="X102" s="9">
        <v>20</v>
      </c>
      <c r="Y102" s="60">
        <f t="shared" si="4"/>
        <v>1</v>
      </c>
      <c r="Z102" s="51" t="s">
        <v>736</v>
      </c>
    </row>
    <row r="103" spans="1:26" ht="122.4" x14ac:dyDescent="0.3">
      <c r="A103" s="9">
        <v>99</v>
      </c>
      <c r="B103" s="9">
        <v>99</v>
      </c>
      <c r="C103" s="41" t="s">
        <v>113</v>
      </c>
      <c r="D103" s="41" t="s">
        <v>114</v>
      </c>
      <c r="E103" s="41" t="s">
        <v>518</v>
      </c>
      <c r="F103" s="42" t="s">
        <v>523</v>
      </c>
      <c r="G103" s="42" t="s">
        <v>131</v>
      </c>
      <c r="H103" s="9" t="s">
        <v>524</v>
      </c>
      <c r="I103" s="41" t="s">
        <v>525</v>
      </c>
      <c r="J103" s="41" t="s">
        <v>100</v>
      </c>
      <c r="K103" s="41" t="s">
        <v>433</v>
      </c>
      <c r="L103" s="41" t="s">
        <v>434</v>
      </c>
      <c r="M103" s="9">
        <v>80</v>
      </c>
      <c r="N103" s="41" t="s">
        <v>526</v>
      </c>
      <c r="O103" s="41" t="str">
        <f t="shared" si="3"/>
        <v>80 % de sistemas de información con variables de identidad de género, orientación sexual, pertenencia étnica ancestral, reconocimiento poblacional y discapacidad.</v>
      </c>
      <c r="P103" s="41" t="s">
        <v>75</v>
      </c>
      <c r="Q103" s="9" t="s">
        <v>42</v>
      </c>
      <c r="R103" s="9" t="s">
        <v>42</v>
      </c>
      <c r="S103" s="9">
        <v>20</v>
      </c>
      <c r="T103" s="9">
        <v>20</v>
      </c>
      <c r="U103" s="9">
        <v>20</v>
      </c>
      <c r="V103" s="9">
        <v>20</v>
      </c>
      <c r="W103" s="9" t="s">
        <v>245</v>
      </c>
      <c r="X103" s="9">
        <v>40</v>
      </c>
      <c r="Y103" s="60">
        <f t="shared" si="4"/>
        <v>1</v>
      </c>
      <c r="Z103" s="51" t="s">
        <v>836</v>
      </c>
    </row>
    <row r="104" spans="1:26" ht="72" x14ac:dyDescent="0.3">
      <c r="A104" s="9">
        <v>100</v>
      </c>
      <c r="B104" s="9">
        <v>100</v>
      </c>
      <c r="C104" s="41" t="s">
        <v>113</v>
      </c>
      <c r="D104" s="41" t="s">
        <v>114</v>
      </c>
      <c r="E104" s="41" t="s">
        <v>527</v>
      </c>
      <c r="F104" s="42" t="s">
        <v>528</v>
      </c>
      <c r="G104" s="42" t="s">
        <v>131</v>
      </c>
      <c r="H104" s="42" t="s">
        <v>529</v>
      </c>
      <c r="I104" s="41" t="s">
        <v>530</v>
      </c>
      <c r="J104" s="41" t="s">
        <v>100</v>
      </c>
      <c r="K104" s="41" t="s">
        <v>125</v>
      </c>
      <c r="L104" s="41" t="s">
        <v>119</v>
      </c>
      <c r="M104" s="9">
        <v>35</v>
      </c>
      <c r="N104" s="41" t="s">
        <v>531</v>
      </c>
      <c r="O104" s="41" t="str">
        <f t="shared" si="3"/>
        <v xml:space="preserve">35 % de estudiantes que ingresan bajo la modalidad de  educación inclusiva </v>
      </c>
      <c r="P104" s="41" t="s">
        <v>34</v>
      </c>
      <c r="Q104" s="9" t="s">
        <v>42</v>
      </c>
      <c r="R104" s="9" t="s">
        <v>42</v>
      </c>
      <c r="S104" s="9">
        <v>30</v>
      </c>
      <c r="T104" s="9">
        <v>32</v>
      </c>
      <c r="U104" s="9">
        <v>33</v>
      </c>
      <c r="V104" s="9">
        <v>35</v>
      </c>
      <c r="W104" s="9" t="s">
        <v>96</v>
      </c>
      <c r="X104" s="58">
        <v>0.33</v>
      </c>
      <c r="Y104" s="60">
        <v>1</v>
      </c>
      <c r="Z104" s="51" t="s">
        <v>737</v>
      </c>
    </row>
    <row r="105" spans="1:26" ht="84" x14ac:dyDescent="0.3">
      <c r="A105" s="9">
        <v>101</v>
      </c>
      <c r="B105" s="9">
        <v>101</v>
      </c>
      <c r="C105" s="41" t="s">
        <v>113</v>
      </c>
      <c r="D105" s="41" t="s">
        <v>114</v>
      </c>
      <c r="E105" s="41" t="s">
        <v>527</v>
      </c>
      <c r="F105" s="42" t="s">
        <v>532</v>
      </c>
      <c r="G105" s="42" t="s">
        <v>131</v>
      </c>
      <c r="H105" s="42" t="s">
        <v>533</v>
      </c>
      <c r="I105" s="41" t="s">
        <v>534</v>
      </c>
      <c r="J105" s="41" t="s">
        <v>100</v>
      </c>
      <c r="K105" s="41" t="s">
        <v>125</v>
      </c>
      <c r="L105" s="41" t="s">
        <v>119</v>
      </c>
      <c r="M105" s="9">
        <v>10</v>
      </c>
      <c r="N105" s="41" t="s">
        <v>535</v>
      </c>
      <c r="O105" s="41" t="str">
        <f t="shared" si="3"/>
        <v>10 % de estudiantes admitidos que acceden a espacios psicoeducativos</v>
      </c>
      <c r="P105" s="41" t="s">
        <v>34</v>
      </c>
      <c r="Q105" s="9">
        <v>5</v>
      </c>
      <c r="R105" s="44">
        <v>44926</v>
      </c>
      <c r="S105" s="9">
        <v>6</v>
      </c>
      <c r="T105" s="9">
        <v>8</v>
      </c>
      <c r="U105" s="9">
        <v>9</v>
      </c>
      <c r="V105" s="9">
        <v>10</v>
      </c>
      <c r="W105" s="9" t="s">
        <v>35</v>
      </c>
      <c r="X105" s="9">
        <v>32</v>
      </c>
      <c r="Y105" s="60">
        <f t="shared" si="4"/>
        <v>1</v>
      </c>
      <c r="Z105" s="51" t="s">
        <v>738</v>
      </c>
    </row>
    <row r="106" spans="1:26" ht="84" x14ac:dyDescent="0.3">
      <c r="A106" s="9">
        <v>102</v>
      </c>
      <c r="B106" s="9">
        <v>102</v>
      </c>
      <c r="C106" s="41" t="s">
        <v>113</v>
      </c>
      <c r="D106" s="41" t="s">
        <v>114</v>
      </c>
      <c r="E106" s="41" t="s">
        <v>527</v>
      </c>
      <c r="F106" s="42" t="s">
        <v>536</v>
      </c>
      <c r="G106" s="42" t="s">
        <v>131</v>
      </c>
      <c r="H106" s="42" t="s">
        <v>537</v>
      </c>
      <c r="I106" s="41" t="s">
        <v>538</v>
      </c>
      <c r="J106" s="41" t="s">
        <v>100</v>
      </c>
      <c r="K106" s="41" t="s">
        <v>125</v>
      </c>
      <c r="L106" s="41" t="s">
        <v>119</v>
      </c>
      <c r="M106" s="9">
        <v>10</v>
      </c>
      <c r="N106" s="41" t="s">
        <v>539</v>
      </c>
      <c r="O106" s="41" t="str">
        <f t="shared" si="3"/>
        <v>10 Espacios o campañas para prevenir adicción o sustancias psicoactivas</v>
      </c>
      <c r="P106" s="41" t="s">
        <v>34</v>
      </c>
      <c r="Q106" s="9" t="s">
        <v>42</v>
      </c>
      <c r="R106" s="9" t="s">
        <v>42</v>
      </c>
      <c r="S106" s="9">
        <v>5</v>
      </c>
      <c r="T106" s="9">
        <v>7</v>
      </c>
      <c r="U106" s="9">
        <v>9</v>
      </c>
      <c r="V106" s="9">
        <v>10</v>
      </c>
      <c r="W106" s="9" t="s">
        <v>35</v>
      </c>
      <c r="X106" s="9">
        <v>18</v>
      </c>
      <c r="Y106" s="60">
        <f t="shared" si="4"/>
        <v>1</v>
      </c>
      <c r="Z106" s="51" t="s">
        <v>739</v>
      </c>
    </row>
    <row r="107" spans="1:26" ht="51" x14ac:dyDescent="0.3">
      <c r="A107" s="9">
        <v>103</v>
      </c>
      <c r="B107" s="9">
        <v>103</v>
      </c>
      <c r="C107" s="41" t="s">
        <v>113</v>
      </c>
      <c r="D107" s="41" t="s">
        <v>540</v>
      </c>
      <c r="E107" s="41" t="s">
        <v>541</v>
      </c>
      <c r="F107" s="42" t="s">
        <v>542</v>
      </c>
      <c r="G107" s="42" t="s">
        <v>131</v>
      </c>
      <c r="H107" s="42" t="s">
        <v>543</v>
      </c>
      <c r="I107" s="41" t="s">
        <v>544</v>
      </c>
      <c r="J107" s="41" t="s">
        <v>100</v>
      </c>
      <c r="K107" s="41" t="s">
        <v>125</v>
      </c>
      <c r="L107" s="41" t="s">
        <v>119</v>
      </c>
      <c r="M107" s="9">
        <v>300</v>
      </c>
      <c r="N107" s="41" t="s">
        <v>545</v>
      </c>
      <c r="O107" s="41" t="str">
        <f t="shared" si="3"/>
        <v>300 Beneficiarios de espacios de formación en derechos humanos</v>
      </c>
      <c r="P107" s="41" t="s">
        <v>34</v>
      </c>
      <c r="Q107" s="9" t="s">
        <v>42</v>
      </c>
      <c r="R107" s="9" t="s">
        <v>42</v>
      </c>
      <c r="S107" s="9">
        <v>50</v>
      </c>
      <c r="T107" s="9">
        <v>200</v>
      </c>
      <c r="U107" s="9">
        <v>250</v>
      </c>
      <c r="V107" s="9">
        <v>300</v>
      </c>
      <c r="W107" s="9" t="s">
        <v>96</v>
      </c>
      <c r="X107" s="9">
        <v>265</v>
      </c>
      <c r="Y107" s="60">
        <f t="shared" si="4"/>
        <v>1</v>
      </c>
      <c r="Z107" s="51" t="s">
        <v>740</v>
      </c>
    </row>
    <row r="108" spans="1:26" s="18" customFormat="1" ht="51" x14ac:dyDescent="0.3">
      <c r="A108" s="17">
        <v>104</v>
      </c>
      <c r="B108" s="9">
        <v>104</v>
      </c>
      <c r="C108" s="41" t="s">
        <v>113</v>
      </c>
      <c r="D108" s="41" t="s">
        <v>540</v>
      </c>
      <c r="E108" s="41" t="s">
        <v>541</v>
      </c>
      <c r="F108" s="42" t="s">
        <v>546</v>
      </c>
      <c r="G108" s="42" t="s">
        <v>131</v>
      </c>
      <c r="H108" s="42" t="s">
        <v>547</v>
      </c>
      <c r="I108" s="41" t="s">
        <v>548</v>
      </c>
      <c r="J108" s="41" t="s">
        <v>47</v>
      </c>
      <c r="K108" s="41" t="s">
        <v>549</v>
      </c>
      <c r="L108" s="41" t="s">
        <v>550</v>
      </c>
      <c r="M108" s="9">
        <v>1</v>
      </c>
      <c r="N108" s="41" t="s">
        <v>551</v>
      </c>
      <c r="O108" s="41" t="str">
        <f t="shared" si="3"/>
        <v>1 Estatuto de participación adoptado y socializado</v>
      </c>
      <c r="P108" s="41" t="s">
        <v>34</v>
      </c>
      <c r="Q108" s="9" t="s">
        <v>42</v>
      </c>
      <c r="R108" s="9" t="s">
        <v>42</v>
      </c>
      <c r="S108" s="9">
        <v>0.5</v>
      </c>
      <c r="T108" s="9">
        <v>1</v>
      </c>
      <c r="U108" s="43" t="s">
        <v>42</v>
      </c>
      <c r="V108" s="43" t="s">
        <v>42</v>
      </c>
      <c r="W108" s="9" t="s">
        <v>43</v>
      </c>
      <c r="X108" s="9"/>
      <c r="Y108" s="59"/>
      <c r="Z108" s="9"/>
    </row>
    <row r="109" spans="1:26" ht="51" x14ac:dyDescent="0.3">
      <c r="A109" s="9">
        <v>105</v>
      </c>
      <c r="B109" s="9">
        <v>105</v>
      </c>
      <c r="C109" s="41" t="s">
        <v>113</v>
      </c>
      <c r="D109" s="41" t="s">
        <v>540</v>
      </c>
      <c r="E109" s="41" t="s">
        <v>541</v>
      </c>
      <c r="F109" s="42" t="s">
        <v>552</v>
      </c>
      <c r="G109" s="42" t="s">
        <v>131</v>
      </c>
      <c r="H109" s="42" t="s">
        <v>553</v>
      </c>
      <c r="I109" s="41" t="s">
        <v>554</v>
      </c>
      <c r="J109" s="41" t="s">
        <v>100</v>
      </c>
      <c r="K109" s="41" t="s">
        <v>125</v>
      </c>
      <c r="L109" s="41" t="s">
        <v>119</v>
      </c>
      <c r="M109" s="9">
        <v>10</v>
      </c>
      <c r="N109" s="41" t="s">
        <v>555</v>
      </c>
      <c r="O109" s="41" t="str">
        <f t="shared" si="3"/>
        <v>10 puestos de ventas informales al interior de la UPN regulados.</v>
      </c>
      <c r="P109" s="41" t="s">
        <v>121</v>
      </c>
      <c r="Q109" s="9">
        <v>40</v>
      </c>
      <c r="R109" s="44">
        <v>45069</v>
      </c>
      <c r="S109" s="9">
        <v>40</v>
      </c>
      <c r="T109" s="46">
        <v>30</v>
      </c>
      <c r="U109" s="43" t="s">
        <v>42</v>
      </c>
      <c r="V109" s="43" t="s">
        <v>42</v>
      </c>
      <c r="W109" s="9" t="s">
        <v>43</v>
      </c>
      <c r="X109" s="9"/>
      <c r="Y109" s="59"/>
      <c r="Z109" s="9"/>
    </row>
    <row r="110" spans="1:26" ht="204" x14ac:dyDescent="0.3">
      <c r="A110" s="9">
        <v>106</v>
      </c>
      <c r="B110" s="9">
        <v>106</v>
      </c>
      <c r="C110" s="41" t="s">
        <v>113</v>
      </c>
      <c r="D110" s="41" t="s">
        <v>540</v>
      </c>
      <c r="E110" s="41" t="s">
        <v>541</v>
      </c>
      <c r="F110" s="42" t="s">
        <v>556</v>
      </c>
      <c r="G110" s="42" t="s">
        <v>131</v>
      </c>
      <c r="H110" s="42" t="s">
        <v>557</v>
      </c>
      <c r="I110" s="41" t="s">
        <v>558</v>
      </c>
      <c r="J110" s="41" t="s">
        <v>100</v>
      </c>
      <c r="K110" s="41" t="s">
        <v>125</v>
      </c>
      <c r="L110" s="41" t="s">
        <v>119</v>
      </c>
      <c r="M110" s="9">
        <v>3</v>
      </c>
      <c r="N110" s="41" t="s">
        <v>559</v>
      </c>
      <c r="O110" s="41" t="str">
        <f t="shared" si="3"/>
        <v>3 % de participantes para fortalecer identidad y pertenencia</v>
      </c>
      <c r="P110" s="41" t="s">
        <v>154</v>
      </c>
      <c r="Q110" s="9">
        <v>2.78</v>
      </c>
      <c r="R110" s="44">
        <v>45291</v>
      </c>
      <c r="S110" s="9">
        <v>2.78</v>
      </c>
      <c r="T110" s="9">
        <v>3</v>
      </c>
      <c r="U110" s="9">
        <v>3</v>
      </c>
      <c r="V110" s="9">
        <v>3</v>
      </c>
      <c r="W110" s="9" t="s">
        <v>96</v>
      </c>
      <c r="X110" s="9">
        <v>14</v>
      </c>
      <c r="Y110" s="60">
        <f t="shared" si="4"/>
        <v>1</v>
      </c>
      <c r="Z110" s="51" t="s">
        <v>837</v>
      </c>
    </row>
    <row r="111" spans="1:26" ht="231" customHeight="1" x14ac:dyDescent="0.3">
      <c r="A111" s="9">
        <v>107</v>
      </c>
      <c r="B111" s="9">
        <v>107</v>
      </c>
      <c r="C111" s="41" t="s">
        <v>113</v>
      </c>
      <c r="D111" s="41" t="s">
        <v>540</v>
      </c>
      <c r="E111" s="41" t="s">
        <v>541</v>
      </c>
      <c r="F111" s="42" t="s">
        <v>560</v>
      </c>
      <c r="G111" s="42" t="s">
        <v>131</v>
      </c>
      <c r="H111" s="42" t="s">
        <v>561</v>
      </c>
      <c r="I111" s="51" t="s">
        <v>562</v>
      </c>
      <c r="J111" s="41" t="s">
        <v>57</v>
      </c>
      <c r="K111" s="51" t="s">
        <v>85</v>
      </c>
      <c r="L111" s="52" t="s">
        <v>59</v>
      </c>
      <c r="M111" s="46">
        <v>5</v>
      </c>
      <c r="N111" s="52" t="s">
        <v>563</v>
      </c>
      <c r="O111" s="41" t="str">
        <f t="shared" si="3"/>
        <v>5 Propuestas de formación relacionadas con pueblos originarios y/o grupos minoritarios</v>
      </c>
      <c r="P111" s="41" t="s">
        <v>34</v>
      </c>
      <c r="Q111" s="9">
        <v>1</v>
      </c>
      <c r="R111" s="44">
        <v>44926</v>
      </c>
      <c r="S111" s="9">
        <v>2</v>
      </c>
      <c r="T111" s="9">
        <v>3</v>
      </c>
      <c r="U111" s="9">
        <v>4</v>
      </c>
      <c r="V111" s="9">
        <v>5</v>
      </c>
      <c r="W111" s="9" t="s">
        <v>233</v>
      </c>
      <c r="X111" s="9">
        <v>2</v>
      </c>
      <c r="Y111" s="60">
        <f t="shared" si="4"/>
        <v>0.5</v>
      </c>
      <c r="Z111" s="51" t="s">
        <v>742</v>
      </c>
    </row>
    <row r="112" spans="1:26" ht="102" x14ac:dyDescent="0.3">
      <c r="A112" s="9">
        <v>108</v>
      </c>
      <c r="B112" s="9">
        <v>108</v>
      </c>
      <c r="C112" s="41" t="s">
        <v>113</v>
      </c>
      <c r="D112" s="41" t="s">
        <v>540</v>
      </c>
      <c r="E112" s="41" t="s">
        <v>564</v>
      </c>
      <c r="F112" s="42" t="s">
        <v>565</v>
      </c>
      <c r="G112" s="42" t="s">
        <v>131</v>
      </c>
      <c r="H112" s="42" t="s">
        <v>566</v>
      </c>
      <c r="I112" s="41" t="s">
        <v>567</v>
      </c>
      <c r="J112" s="41" t="s">
        <v>57</v>
      </c>
      <c r="K112" s="41" t="s">
        <v>317</v>
      </c>
      <c r="L112" s="41" t="s">
        <v>59</v>
      </c>
      <c r="M112" s="9">
        <v>7</v>
      </c>
      <c r="N112" s="41" t="s">
        <v>568</v>
      </c>
      <c r="O112" s="41" t="str">
        <f t="shared" si="3"/>
        <v>7 propuestas alternativas diseñadas y ejecutadas por CEPAZ o con otras unidades académicas</v>
      </c>
      <c r="P112" s="41" t="s">
        <v>34</v>
      </c>
      <c r="Q112" s="9" t="s">
        <v>42</v>
      </c>
      <c r="R112" s="9" t="s">
        <v>42</v>
      </c>
      <c r="S112" s="9">
        <v>1</v>
      </c>
      <c r="T112" s="9">
        <v>3</v>
      </c>
      <c r="U112" s="9">
        <v>5</v>
      </c>
      <c r="V112" s="9">
        <v>7</v>
      </c>
      <c r="W112" s="9" t="s">
        <v>313</v>
      </c>
      <c r="X112" s="9">
        <v>6</v>
      </c>
      <c r="Y112" s="60">
        <f t="shared" si="4"/>
        <v>1</v>
      </c>
      <c r="Z112" s="51" t="s">
        <v>791</v>
      </c>
    </row>
    <row r="113" spans="1:26" ht="108" x14ac:dyDescent="0.3">
      <c r="A113" s="9">
        <v>109</v>
      </c>
      <c r="B113" s="9">
        <v>109</v>
      </c>
      <c r="C113" s="41" t="s">
        <v>113</v>
      </c>
      <c r="D113" s="41" t="s">
        <v>540</v>
      </c>
      <c r="E113" s="41" t="s">
        <v>564</v>
      </c>
      <c r="F113" s="42" t="s">
        <v>569</v>
      </c>
      <c r="G113" s="42" t="s">
        <v>131</v>
      </c>
      <c r="H113" s="42" t="s">
        <v>570</v>
      </c>
      <c r="I113" s="41" t="s">
        <v>571</v>
      </c>
      <c r="J113" s="41" t="s">
        <v>57</v>
      </c>
      <c r="K113" s="41" t="s">
        <v>317</v>
      </c>
      <c r="L113" s="41" t="s">
        <v>572</v>
      </c>
      <c r="M113" s="9">
        <v>150</v>
      </c>
      <c r="N113" s="41" t="s">
        <v>573</v>
      </c>
      <c r="O113" s="41" t="str">
        <f t="shared" si="3"/>
        <v>150 experiencias sistematizadas sobre educación para la paz, la memoria y en derechos humanos</v>
      </c>
      <c r="P113" s="41" t="s">
        <v>34</v>
      </c>
      <c r="Q113" s="9" t="s">
        <v>42</v>
      </c>
      <c r="R113" s="9" t="s">
        <v>42</v>
      </c>
      <c r="S113" s="9">
        <v>30</v>
      </c>
      <c r="T113" s="9">
        <v>80</v>
      </c>
      <c r="U113" s="43" t="s">
        <v>42</v>
      </c>
      <c r="V113" s="43" t="s">
        <v>42</v>
      </c>
      <c r="W113" s="9" t="s">
        <v>43</v>
      </c>
      <c r="X113" s="9"/>
      <c r="Y113" s="59" t="s">
        <v>42</v>
      </c>
      <c r="Z113" s="9"/>
    </row>
    <row r="114" spans="1:26" ht="168.75" customHeight="1" x14ac:dyDescent="0.3">
      <c r="A114" s="9">
        <v>110</v>
      </c>
      <c r="B114" s="9">
        <v>110</v>
      </c>
      <c r="C114" s="41" t="s">
        <v>113</v>
      </c>
      <c r="D114" s="41" t="s">
        <v>540</v>
      </c>
      <c r="E114" s="41" t="s">
        <v>564</v>
      </c>
      <c r="F114" s="42" t="s">
        <v>574</v>
      </c>
      <c r="G114" s="42" t="s">
        <v>131</v>
      </c>
      <c r="H114" s="42" t="s">
        <v>575</v>
      </c>
      <c r="I114" s="41" t="s">
        <v>571</v>
      </c>
      <c r="J114" s="41" t="s">
        <v>57</v>
      </c>
      <c r="K114" s="41" t="s">
        <v>317</v>
      </c>
      <c r="L114" s="41" t="s">
        <v>572</v>
      </c>
      <c r="M114" s="9">
        <v>12</v>
      </c>
      <c r="N114" s="41" t="s">
        <v>576</v>
      </c>
      <c r="O114" s="41" t="str">
        <f t="shared" si="3"/>
        <v>12 ejercicios diseñados e implementados</v>
      </c>
      <c r="P114" s="41" t="s">
        <v>34</v>
      </c>
      <c r="Q114" s="9" t="s">
        <v>42</v>
      </c>
      <c r="R114" s="9" t="s">
        <v>42</v>
      </c>
      <c r="S114" s="9">
        <v>3</v>
      </c>
      <c r="T114" s="9">
        <v>8</v>
      </c>
      <c r="U114" s="9">
        <v>10</v>
      </c>
      <c r="V114" s="9">
        <v>12</v>
      </c>
      <c r="W114" s="9" t="s">
        <v>313</v>
      </c>
      <c r="X114" s="9">
        <v>10</v>
      </c>
      <c r="Y114" s="60">
        <f t="shared" si="4"/>
        <v>1</v>
      </c>
      <c r="Z114" s="51" t="s">
        <v>826</v>
      </c>
    </row>
    <row r="115" spans="1:26" ht="142.80000000000001" x14ac:dyDescent="0.3">
      <c r="A115" s="9">
        <v>111</v>
      </c>
      <c r="B115" s="9">
        <v>111</v>
      </c>
      <c r="C115" s="41" t="s">
        <v>113</v>
      </c>
      <c r="D115" s="41" t="s">
        <v>540</v>
      </c>
      <c r="E115" s="41" t="s">
        <v>564</v>
      </c>
      <c r="F115" s="51" t="s">
        <v>577</v>
      </c>
      <c r="G115" s="42" t="s">
        <v>131</v>
      </c>
      <c r="H115" s="51" t="s">
        <v>578</v>
      </c>
      <c r="I115" s="41" t="s">
        <v>571</v>
      </c>
      <c r="J115" s="41" t="s">
        <v>57</v>
      </c>
      <c r="K115" s="41" t="s">
        <v>317</v>
      </c>
      <c r="L115" s="41" t="s">
        <v>572</v>
      </c>
      <c r="M115" s="9">
        <v>5</v>
      </c>
      <c r="N115" s="41" t="s">
        <v>579</v>
      </c>
      <c r="O115" s="41" t="str">
        <f t="shared" si="3"/>
        <v>5 escenarios de política pública en los que CEPAZ hace incidencia en términos educativos y pedagógicos</v>
      </c>
      <c r="P115" s="41" t="s">
        <v>34</v>
      </c>
      <c r="Q115" s="9" t="s">
        <v>42</v>
      </c>
      <c r="R115" s="9" t="s">
        <v>42</v>
      </c>
      <c r="S115" s="9">
        <v>3</v>
      </c>
      <c r="T115" s="9">
        <v>5</v>
      </c>
      <c r="U115" s="9">
        <v>5</v>
      </c>
      <c r="V115" s="9">
        <v>5</v>
      </c>
      <c r="W115" s="9" t="s">
        <v>313</v>
      </c>
      <c r="X115" s="9">
        <v>10</v>
      </c>
      <c r="Y115" s="60">
        <f t="shared" si="4"/>
        <v>1</v>
      </c>
      <c r="Z115" s="51" t="s">
        <v>744</v>
      </c>
    </row>
    <row r="116" spans="1:26" ht="81.599999999999994" x14ac:dyDescent="0.3">
      <c r="A116" s="9">
        <v>112</v>
      </c>
      <c r="B116" s="9">
        <v>112</v>
      </c>
      <c r="C116" s="41" t="s">
        <v>113</v>
      </c>
      <c r="D116" s="41" t="s">
        <v>540</v>
      </c>
      <c r="E116" s="41" t="s">
        <v>564</v>
      </c>
      <c r="F116" s="42" t="s">
        <v>580</v>
      </c>
      <c r="G116" s="42" t="s">
        <v>131</v>
      </c>
      <c r="H116" s="42" t="s">
        <v>581</v>
      </c>
      <c r="I116" s="41" t="s">
        <v>125</v>
      </c>
      <c r="J116" s="41" t="s">
        <v>100</v>
      </c>
      <c r="K116" s="41" t="s">
        <v>125</v>
      </c>
      <c r="L116" s="41" t="s">
        <v>119</v>
      </c>
      <c r="M116" s="9">
        <v>8</v>
      </c>
      <c r="N116" s="41" t="s">
        <v>582</v>
      </c>
      <c r="O116" s="41" t="str">
        <f t="shared" si="3"/>
        <v>8 Espacios de formación en restauración de derechos</v>
      </c>
      <c r="P116" s="41" t="s">
        <v>34</v>
      </c>
      <c r="Q116" s="9" t="s">
        <v>42</v>
      </c>
      <c r="R116" s="9" t="s">
        <v>42</v>
      </c>
      <c r="S116" s="9">
        <v>2</v>
      </c>
      <c r="T116" s="9">
        <v>4</v>
      </c>
      <c r="U116" s="9">
        <v>6</v>
      </c>
      <c r="V116" s="9">
        <v>8</v>
      </c>
      <c r="W116" s="9" t="s">
        <v>35</v>
      </c>
      <c r="X116" s="9">
        <v>8</v>
      </c>
      <c r="Y116" s="60">
        <f t="shared" si="4"/>
        <v>1</v>
      </c>
      <c r="Z116" s="51" t="s">
        <v>745</v>
      </c>
    </row>
    <row r="117" spans="1:26" ht="102" x14ac:dyDescent="0.3">
      <c r="A117" s="30" t="s">
        <v>36</v>
      </c>
      <c r="B117" s="9">
        <v>113</v>
      </c>
      <c r="C117" s="41" t="s">
        <v>51</v>
      </c>
      <c r="D117" s="41" t="s">
        <v>52</v>
      </c>
      <c r="E117" s="41" t="s">
        <v>339</v>
      </c>
      <c r="F117" s="42" t="s">
        <v>583</v>
      </c>
      <c r="G117" s="42" t="s">
        <v>131</v>
      </c>
      <c r="H117" s="41" t="s">
        <v>584</v>
      </c>
      <c r="I117" s="41" t="s">
        <v>324</v>
      </c>
      <c r="J117" s="41" t="s">
        <v>57</v>
      </c>
      <c r="K117" s="41" t="s">
        <v>324</v>
      </c>
      <c r="L117" s="41" t="s">
        <v>325</v>
      </c>
      <c r="M117" s="9">
        <v>14</v>
      </c>
      <c r="N117" s="41" t="s">
        <v>583</v>
      </c>
      <c r="O117" s="41" t="str">
        <f t="shared" si="3"/>
        <v>14 Iniciativas que promueven la cualificación, la formación, la investigación, el reconocimiento y la difusión del saber de los egresados.</v>
      </c>
      <c r="P117" s="41" t="s">
        <v>34</v>
      </c>
      <c r="Q117" s="9" t="s">
        <v>42</v>
      </c>
      <c r="R117" s="9" t="s">
        <v>42</v>
      </c>
      <c r="S117" s="9">
        <v>0</v>
      </c>
      <c r="T117" s="9">
        <v>10</v>
      </c>
      <c r="U117" s="9">
        <v>12</v>
      </c>
      <c r="V117" s="9">
        <v>14</v>
      </c>
      <c r="W117" s="9" t="s">
        <v>585</v>
      </c>
      <c r="X117" s="9">
        <v>23</v>
      </c>
      <c r="Y117" s="60">
        <f t="shared" si="4"/>
        <v>1</v>
      </c>
      <c r="Z117" s="51" t="s">
        <v>746</v>
      </c>
    </row>
    <row r="118" spans="1:26" ht="409.6" x14ac:dyDescent="0.3">
      <c r="A118" s="11" t="s">
        <v>36</v>
      </c>
      <c r="B118" s="9">
        <v>114</v>
      </c>
      <c r="C118" s="41" t="s">
        <v>24</v>
      </c>
      <c r="D118" s="41" t="s">
        <v>189</v>
      </c>
      <c r="E118" s="41" t="s">
        <v>190</v>
      </c>
      <c r="F118" s="42" t="s">
        <v>586</v>
      </c>
      <c r="G118" s="42" t="s">
        <v>131</v>
      </c>
      <c r="H118" s="42" t="s">
        <v>587</v>
      </c>
      <c r="I118" s="41" t="s">
        <v>588</v>
      </c>
      <c r="J118" s="41" t="s">
        <v>31</v>
      </c>
      <c r="K118" s="41" t="s">
        <v>589</v>
      </c>
      <c r="L118" s="41" t="s">
        <v>135</v>
      </c>
      <c r="M118" s="9">
        <v>9</v>
      </c>
      <c r="N118" s="41" t="s">
        <v>590</v>
      </c>
      <c r="O118" s="41" t="str">
        <f t="shared" si="3"/>
        <v>9 Actividades de formación, investigación e innovación realizadas desde los Observatorios de la UPN</v>
      </c>
      <c r="P118" s="41" t="s">
        <v>34</v>
      </c>
      <c r="Q118" s="9" t="s">
        <v>42</v>
      </c>
      <c r="R118" s="9" t="s">
        <v>42</v>
      </c>
      <c r="S118" s="9">
        <v>0</v>
      </c>
      <c r="T118" s="9">
        <v>0</v>
      </c>
      <c r="U118" s="9">
        <v>6</v>
      </c>
      <c r="V118" s="9">
        <v>9</v>
      </c>
      <c r="W118" s="9" t="s">
        <v>591</v>
      </c>
      <c r="X118" s="9">
        <v>18</v>
      </c>
      <c r="Y118" s="60">
        <f t="shared" si="4"/>
        <v>1</v>
      </c>
      <c r="Z118" s="51" t="s">
        <v>792</v>
      </c>
    </row>
    <row r="119" spans="1:26" ht="255" x14ac:dyDescent="0.3">
      <c r="A119" s="11" t="s">
        <v>36</v>
      </c>
      <c r="B119" s="9">
        <v>115</v>
      </c>
      <c r="C119" s="41" t="s">
        <v>24</v>
      </c>
      <c r="D119" s="41" t="s">
        <v>189</v>
      </c>
      <c r="E119" s="41" t="s">
        <v>190</v>
      </c>
      <c r="F119" s="42" t="s">
        <v>592</v>
      </c>
      <c r="G119" s="42" t="s">
        <v>131</v>
      </c>
      <c r="H119" s="42" t="s">
        <v>593</v>
      </c>
      <c r="I119" s="41" t="s">
        <v>594</v>
      </c>
      <c r="J119" s="41" t="s">
        <v>31</v>
      </c>
      <c r="K119" s="41" t="s">
        <v>595</v>
      </c>
      <c r="L119" s="41" t="s">
        <v>135</v>
      </c>
      <c r="M119" s="9">
        <v>9</v>
      </c>
      <c r="N119" s="41" t="s">
        <v>596</v>
      </c>
      <c r="O119" s="41" t="str">
        <f t="shared" si="3"/>
        <v>9 Acciones realizadas para la creación y circulación de Colecciones, garantizando la accesibilidad, participación de públicos y colaboración.</v>
      </c>
      <c r="P119" s="41" t="s">
        <v>34</v>
      </c>
      <c r="Q119" s="9" t="s">
        <v>42</v>
      </c>
      <c r="R119" s="9" t="s">
        <v>42</v>
      </c>
      <c r="S119" s="9">
        <v>0</v>
      </c>
      <c r="T119" s="9">
        <v>0</v>
      </c>
      <c r="U119" s="9">
        <v>6</v>
      </c>
      <c r="V119" s="9">
        <v>9</v>
      </c>
      <c r="W119" s="9" t="s">
        <v>591</v>
      </c>
      <c r="X119" s="9">
        <v>1</v>
      </c>
      <c r="Y119" s="60">
        <f t="shared" si="4"/>
        <v>0.16666666666666666</v>
      </c>
      <c r="Z119" s="51" t="s">
        <v>748</v>
      </c>
    </row>
    <row r="120" spans="1:26" ht="142.80000000000001" x14ac:dyDescent="0.3">
      <c r="A120" s="31">
        <v>109</v>
      </c>
      <c r="B120" s="9">
        <v>116</v>
      </c>
      <c r="C120" s="41" t="s">
        <v>113</v>
      </c>
      <c r="D120" s="41" t="s">
        <v>540</v>
      </c>
      <c r="E120" s="41" t="s">
        <v>564</v>
      </c>
      <c r="F120" s="42" t="s">
        <v>597</v>
      </c>
      <c r="G120" s="42" t="s">
        <v>131</v>
      </c>
      <c r="H120" s="42" t="s">
        <v>598</v>
      </c>
      <c r="I120" s="41" t="s">
        <v>599</v>
      </c>
      <c r="J120" s="41" t="s">
        <v>57</v>
      </c>
      <c r="K120" s="41" t="s">
        <v>317</v>
      </c>
      <c r="L120" s="41" t="s">
        <v>572</v>
      </c>
      <c r="M120" s="9">
        <v>4</v>
      </c>
      <c r="N120" s="41" t="s">
        <v>600</v>
      </c>
      <c r="O120" s="41" t="str">
        <f t="shared" si="3"/>
        <v>4 actividades de producción y divulgación de los observatorios de educación para la paz, la memoria y derechos humanos.</v>
      </c>
      <c r="P120" s="41" t="s">
        <v>34</v>
      </c>
      <c r="Q120" s="9" t="s">
        <v>42</v>
      </c>
      <c r="R120" s="9" t="s">
        <v>42</v>
      </c>
      <c r="S120" s="9">
        <v>0</v>
      </c>
      <c r="T120" s="9">
        <v>0</v>
      </c>
      <c r="U120" s="9">
        <v>3</v>
      </c>
      <c r="V120" s="9">
        <v>4</v>
      </c>
      <c r="W120" s="9" t="s">
        <v>601</v>
      </c>
      <c r="X120" s="9">
        <v>3</v>
      </c>
      <c r="Y120" s="60">
        <f t="shared" si="4"/>
        <v>1</v>
      </c>
      <c r="Z120" s="51" t="s">
        <v>749</v>
      </c>
    </row>
    <row r="121" spans="1:26" ht="183.6" x14ac:dyDescent="0.3">
      <c r="A121" s="30" t="s">
        <v>36</v>
      </c>
      <c r="B121" s="9">
        <v>117</v>
      </c>
      <c r="C121" s="41" t="s">
        <v>87</v>
      </c>
      <c r="D121" s="41" t="s">
        <v>88</v>
      </c>
      <c r="E121" s="42" t="s">
        <v>89</v>
      </c>
      <c r="F121" s="42" t="s">
        <v>602</v>
      </c>
      <c r="G121" s="42" t="s">
        <v>28</v>
      </c>
      <c r="H121" s="42" t="s">
        <v>603</v>
      </c>
      <c r="I121" s="41" t="s">
        <v>99</v>
      </c>
      <c r="J121" s="41" t="s">
        <v>100</v>
      </c>
      <c r="K121" s="41" t="s">
        <v>101</v>
      </c>
      <c r="L121" s="41" t="s">
        <v>102</v>
      </c>
      <c r="M121" s="9">
        <v>60</v>
      </c>
      <c r="N121" s="41" t="s">
        <v>103</v>
      </c>
      <c r="O121" s="41" t="str">
        <f t="shared" si="3"/>
        <v>60 % de funcionarios vinculados a planta de carrera</v>
      </c>
      <c r="P121" s="41" t="s">
        <v>34</v>
      </c>
      <c r="Q121" s="9" t="s">
        <v>42</v>
      </c>
      <c r="R121" s="44" t="s">
        <v>42</v>
      </c>
      <c r="S121" s="9">
        <v>0</v>
      </c>
      <c r="T121" s="9">
        <v>0</v>
      </c>
      <c r="U121" s="9">
        <v>30</v>
      </c>
      <c r="V121" s="9">
        <v>60</v>
      </c>
      <c r="W121" s="9" t="s">
        <v>604</v>
      </c>
      <c r="X121" s="9">
        <v>79</v>
      </c>
      <c r="Y121" s="60">
        <f t="shared" si="4"/>
        <v>1</v>
      </c>
      <c r="Z121" s="51" t="s">
        <v>827</v>
      </c>
    </row>
    <row r="122" spans="1:26" ht="112.2" x14ac:dyDescent="0.3">
      <c r="A122" s="36"/>
      <c r="B122" s="9">
        <v>118</v>
      </c>
      <c r="C122" s="41" t="s">
        <v>51</v>
      </c>
      <c r="D122" s="41" t="s">
        <v>52</v>
      </c>
      <c r="E122" s="41" t="s">
        <v>339</v>
      </c>
      <c r="F122" s="42" t="s">
        <v>605</v>
      </c>
      <c r="G122" s="42" t="s">
        <v>131</v>
      </c>
      <c r="H122" s="42" t="s">
        <v>606</v>
      </c>
      <c r="I122" s="41" t="s">
        <v>607</v>
      </c>
      <c r="J122" s="41" t="s">
        <v>47</v>
      </c>
      <c r="K122" s="41" t="s">
        <v>608</v>
      </c>
      <c r="L122" s="41" t="s">
        <v>364</v>
      </c>
      <c r="M122" s="9">
        <v>1</v>
      </c>
      <c r="N122" s="41" t="s">
        <v>609</v>
      </c>
      <c r="O122" s="41" t="str">
        <f t="shared" si="3"/>
        <v>1 Documento de Política</v>
      </c>
      <c r="P122" s="41" t="s">
        <v>610</v>
      </c>
      <c r="Q122" s="9" t="s">
        <v>42</v>
      </c>
      <c r="R122" s="44" t="s">
        <v>42</v>
      </c>
      <c r="S122" s="9">
        <v>0</v>
      </c>
      <c r="T122" s="9">
        <v>0</v>
      </c>
      <c r="U122" s="9">
        <v>1</v>
      </c>
      <c r="V122" s="9">
        <v>0</v>
      </c>
      <c r="W122" s="9" t="s">
        <v>585</v>
      </c>
      <c r="X122" s="9">
        <v>1</v>
      </c>
      <c r="Y122" s="60">
        <f t="shared" si="4"/>
        <v>1</v>
      </c>
      <c r="Z122" s="51" t="s">
        <v>828</v>
      </c>
    </row>
    <row r="123" spans="1:26" ht="84" x14ac:dyDescent="0.3">
      <c r="A123" s="36"/>
      <c r="B123" s="9">
        <v>119</v>
      </c>
      <c r="C123" s="41" t="s">
        <v>51</v>
      </c>
      <c r="D123" s="41" t="s">
        <v>52</v>
      </c>
      <c r="E123" s="41" t="s">
        <v>339</v>
      </c>
      <c r="F123" s="42" t="s">
        <v>611</v>
      </c>
      <c r="G123" s="42" t="s">
        <v>28</v>
      </c>
      <c r="H123" s="42" t="s">
        <v>612</v>
      </c>
      <c r="I123" s="41" t="s">
        <v>607</v>
      </c>
      <c r="J123" s="41" t="s">
        <v>47</v>
      </c>
      <c r="K123" s="41" t="s">
        <v>608</v>
      </c>
      <c r="L123" s="41" t="s">
        <v>364</v>
      </c>
      <c r="M123" s="9">
        <v>20</v>
      </c>
      <c r="N123" s="41" t="s">
        <v>613</v>
      </c>
      <c r="O123" s="41" t="str">
        <f t="shared" si="3"/>
        <v>20 %incremento de la audiencia en la producción audiovisual y radiofónica</v>
      </c>
      <c r="P123" s="41" t="s">
        <v>34</v>
      </c>
      <c r="Q123" s="9" t="s">
        <v>112</v>
      </c>
      <c r="R123" s="44">
        <v>45657</v>
      </c>
      <c r="S123" s="9">
        <v>0</v>
      </c>
      <c r="T123" s="9">
        <v>0</v>
      </c>
      <c r="U123" s="9">
        <v>10</v>
      </c>
      <c r="V123" s="9">
        <v>10</v>
      </c>
      <c r="W123" s="9" t="s">
        <v>585</v>
      </c>
      <c r="X123" s="9">
        <v>13</v>
      </c>
      <c r="Y123" s="60">
        <f t="shared" si="4"/>
        <v>1</v>
      </c>
      <c r="Z123" s="51" t="s">
        <v>752</v>
      </c>
    </row>
    <row r="124" spans="1:26" ht="183.6" x14ac:dyDescent="0.3">
      <c r="A124" s="35"/>
      <c r="B124" s="9">
        <v>120</v>
      </c>
      <c r="C124" s="41" t="s">
        <v>87</v>
      </c>
      <c r="D124" s="41" t="s">
        <v>88</v>
      </c>
      <c r="E124" s="42" t="s">
        <v>89</v>
      </c>
      <c r="F124" s="42" t="s">
        <v>614</v>
      </c>
      <c r="G124" s="42" t="s">
        <v>28</v>
      </c>
      <c r="H124" s="42" t="s">
        <v>615</v>
      </c>
      <c r="I124" s="41" t="s">
        <v>607</v>
      </c>
      <c r="J124" s="41" t="s">
        <v>47</v>
      </c>
      <c r="K124" s="41" t="s">
        <v>608</v>
      </c>
      <c r="L124" s="41" t="s">
        <v>364</v>
      </c>
      <c r="M124" s="9">
        <v>1</v>
      </c>
      <c r="N124" s="41" t="s">
        <v>616</v>
      </c>
      <c r="O124" s="41" t="str">
        <f t="shared" si="3"/>
        <v xml:space="preserve">1 Documento de creación del Sistema de Medios </v>
      </c>
      <c r="P124" s="41" t="s">
        <v>610</v>
      </c>
      <c r="Q124" s="9" t="s">
        <v>42</v>
      </c>
      <c r="R124" s="44" t="s">
        <v>42</v>
      </c>
      <c r="S124" s="9">
        <v>0</v>
      </c>
      <c r="T124" s="9">
        <v>0</v>
      </c>
      <c r="U124" s="9">
        <v>1</v>
      </c>
      <c r="V124" s="9">
        <v>0</v>
      </c>
      <c r="W124" s="9" t="s">
        <v>585</v>
      </c>
      <c r="X124" s="9">
        <v>1</v>
      </c>
      <c r="Y124" s="60">
        <f t="shared" si="4"/>
        <v>1</v>
      </c>
      <c r="Z124" s="51" t="s">
        <v>829</v>
      </c>
    </row>
    <row r="125" spans="1:26" ht="163.19999999999999" x14ac:dyDescent="0.3">
      <c r="A125" s="35"/>
      <c r="B125" s="9">
        <v>121</v>
      </c>
      <c r="C125" s="41" t="s">
        <v>51</v>
      </c>
      <c r="D125" s="41" t="s">
        <v>52</v>
      </c>
      <c r="E125" s="42" t="s">
        <v>76</v>
      </c>
      <c r="F125" s="42" t="s">
        <v>617</v>
      </c>
      <c r="G125" s="42" t="s">
        <v>131</v>
      </c>
      <c r="H125" s="42" t="s">
        <v>618</v>
      </c>
      <c r="I125" s="41" t="s">
        <v>277</v>
      </c>
      <c r="J125" s="41" t="s">
        <v>47</v>
      </c>
      <c r="K125" s="41" t="s">
        <v>249</v>
      </c>
      <c r="L125" s="41" t="s">
        <v>250</v>
      </c>
      <c r="M125" s="9">
        <v>50</v>
      </c>
      <c r="N125" s="41" t="s">
        <v>619</v>
      </c>
      <c r="O125" s="41" t="str">
        <f t="shared" si="3"/>
        <v>50 Número de convenios de cooperación académica suscritos</v>
      </c>
      <c r="P125" s="41" t="s">
        <v>610</v>
      </c>
      <c r="Q125" s="9" t="s">
        <v>42</v>
      </c>
      <c r="R125" s="9" t="s">
        <v>42</v>
      </c>
      <c r="S125" s="9">
        <v>0</v>
      </c>
      <c r="T125" s="9">
        <v>0</v>
      </c>
      <c r="U125" s="9">
        <v>25</v>
      </c>
      <c r="V125" s="9">
        <v>25</v>
      </c>
      <c r="W125" s="9" t="s">
        <v>585</v>
      </c>
      <c r="X125" s="9">
        <v>55</v>
      </c>
      <c r="Y125" s="60">
        <f t="shared" si="4"/>
        <v>1</v>
      </c>
      <c r="Z125" s="51" t="s">
        <v>830</v>
      </c>
    </row>
    <row r="126" spans="1:26" ht="51" x14ac:dyDescent="0.3">
      <c r="A126" s="35"/>
      <c r="B126" s="9">
        <v>122</v>
      </c>
      <c r="C126" s="41" t="s">
        <v>24</v>
      </c>
      <c r="D126" s="41" t="s">
        <v>128</v>
      </c>
      <c r="E126" s="41" t="s">
        <v>149</v>
      </c>
      <c r="F126" s="42" t="s">
        <v>620</v>
      </c>
      <c r="G126" s="42" t="s">
        <v>131</v>
      </c>
      <c r="H126" s="42" t="s">
        <v>621</v>
      </c>
      <c r="I126" s="41" t="s">
        <v>622</v>
      </c>
      <c r="J126" s="41" t="s">
        <v>57</v>
      </c>
      <c r="K126" s="41" t="s">
        <v>623</v>
      </c>
      <c r="L126" s="41" t="s">
        <v>163</v>
      </c>
      <c r="M126" s="9">
        <v>9400</v>
      </c>
      <c r="N126" s="41" t="s">
        <v>624</v>
      </c>
      <c r="O126" s="41" t="str">
        <f t="shared" si="3"/>
        <v>9400 Cantidad de matrículas</v>
      </c>
      <c r="P126" s="54" t="s">
        <v>34</v>
      </c>
      <c r="Q126" s="54">
        <v>6646</v>
      </c>
      <c r="R126" s="55">
        <v>44926</v>
      </c>
      <c r="S126" s="14" t="s">
        <v>42</v>
      </c>
      <c r="T126" s="14">
        <v>8600</v>
      </c>
      <c r="U126" s="14">
        <v>9000</v>
      </c>
      <c r="V126" s="14">
        <v>9400</v>
      </c>
      <c r="W126" s="9" t="s">
        <v>625</v>
      </c>
      <c r="X126" s="9">
        <v>9518</v>
      </c>
      <c r="Y126" s="60">
        <f t="shared" si="4"/>
        <v>1</v>
      </c>
      <c r="Z126" s="51" t="s">
        <v>755</v>
      </c>
    </row>
    <row r="127" spans="1:26" ht="61.2" x14ac:dyDescent="0.3">
      <c r="A127" s="37"/>
      <c r="B127" s="9">
        <v>123</v>
      </c>
      <c r="C127" s="39" t="s">
        <v>24</v>
      </c>
      <c r="D127" s="39" t="s">
        <v>128</v>
      </c>
      <c r="E127" s="39" t="s">
        <v>149</v>
      </c>
      <c r="F127" s="40" t="s">
        <v>626</v>
      </c>
      <c r="G127" s="40" t="s">
        <v>131</v>
      </c>
      <c r="H127" s="40" t="s">
        <v>627</v>
      </c>
      <c r="I127" s="39" t="s">
        <v>622</v>
      </c>
      <c r="J127" s="39" t="s">
        <v>57</v>
      </c>
      <c r="K127" s="39" t="s">
        <v>162</v>
      </c>
      <c r="L127" s="39" t="s">
        <v>163</v>
      </c>
      <c r="M127" s="38">
        <v>6</v>
      </c>
      <c r="N127" s="39" t="s">
        <v>628</v>
      </c>
      <c r="O127" s="41" t="str">
        <f t="shared" si="3"/>
        <v>6 Alianzas con entidades privadas o públicas o SARES en los que participe el CLE.</v>
      </c>
      <c r="P127" s="54" t="s">
        <v>34</v>
      </c>
      <c r="Q127" s="9" t="s">
        <v>42</v>
      </c>
      <c r="R127" s="9" t="s">
        <v>42</v>
      </c>
      <c r="S127" s="14" t="s">
        <v>42</v>
      </c>
      <c r="T127" s="14">
        <v>4</v>
      </c>
      <c r="U127" s="14">
        <v>5</v>
      </c>
      <c r="V127" s="14">
        <v>6</v>
      </c>
      <c r="W127" s="9" t="s">
        <v>629</v>
      </c>
      <c r="X127" s="9">
        <v>10</v>
      </c>
      <c r="Y127" s="60">
        <f t="shared" si="4"/>
        <v>1</v>
      </c>
      <c r="Z127" s="51" t="s">
        <v>756</v>
      </c>
    </row>
    <row r="128" spans="1:26" ht="39" customHeight="1" x14ac:dyDescent="0.3">
      <c r="A128" s="37"/>
      <c r="B128" s="9">
        <v>124</v>
      </c>
      <c r="C128" s="39" t="s">
        <v>87</v>
      </c>
      <c r="D128" s="39" t="s">
        <v>88</v>
      </c>
      <c r="E128" s="39" t="s">
        <v>388</v>
      </c>
      <c r="F128" s="40" t="s">
        <v>630</v>
      </c>
      <c r="G128" s="40" t="s">
        <v>131</v>
      </c>
      <c r="H128" s="40" t="s">
        <v>631</v>
      </c>
      <c r="I128" s="39" t="s">
        <v>632</v>
      </c>
      <c r="J128" s="39" t="s">
        <v>100</v>
      </c>
      <c r="K128" s="39" t="s">
        <v>633</v>
      </c>
      <c r="L128" s="39" t="s">
        <v>633</v>
      </c>
      <c r="M128" s="38">
        <v>1</v>
      </c>
      <c r="N128" s="39" t="s">
        <v>634</v>
      </c>
      <c r="O128" s="41" t="str">
        <f t="shared" si="3"/>
        <v>1 Adopción de guía de compras publicas sostenibles con el ambiente en la UPN</v>
      </c>
      <c r="P128" s="9" t="s">
        <v>635</v>
      </c>
      <c r="Q128" s="9" t="s">
        <v>42</v>
      </c>
      <c r="R128" s="9" t="s">
        <v>42</v>
      </c>
      <c r="S128" s="38" t="s">
        <v>42</v>
      </c>
      <c r="T128" s="38" t="s">
        <v>42</v>
      </c>
      <c r="U128" s="38">
        <v>1</v>
      </c>
      <c r="V128" s="38" t="s">
        <v>42</v>
      </c>
      <c r="W128" s="9" t="s">
        <v>636</v>
      </c>
      <c r="X128" s="9">
        <v>1</v>
      </c>
      <c r="Y128" s="60">
        <f t="shared" si="4"/>
        <v>1</v>
      </c>
      <c r="Z128" s="51" t="s">
        <v>757</v>
      </c>
    </row>
    <row r="129" spans="1:26" ht="35.25" customHeight="1" x14ac:dyDescent="0.3">
      <c r="A129" s="37"/>
      <c r="B129" s="19">
        <v>125</v>
      </c>
      <c r="C129" s="41" t="s">
        <v>87</v>
      </c>
      <c r="D129" s="41" t="s">
        <v>88</v>
      </c>
      <c r="E129" s="41" t="s">
        <v>429</v>
      </c>
      <c r="F129" s="42" t="s">
        <v>637</v>
      </c>
      <c r="G129" s="42" t="s">
        <v>131</v>
      </c>
      <c r="H129" s="42" t="s">
        <v>638</v>
      </c>
      <c r="I129" s="41" t="s">
        <v>432</v>
      </c>
      <c r="J129" s="41" t="s">
        <v>100</v>
      </c>
      <c r="K129" s="41" t="s">
        <v>433</v>
      </c>
      <c r="L129" s="41" t="s">
        <v>434</v>
      </c>
      <c r="M129" s="9">
        <v>100</v>
      </c>
      <c r="N129" s="41" t="s">
        <v>639</v>
      </c>
      <c r="O129" s="41" t="str">
        <f t="shared" si="3"/>
        <v>100 % de construcción del Plan Estratégico de Tecnologías de la Información</v>
      </c>
      <c r="P129" s="9" t="s">
        <v>635</v>
      </c>
      <c r="Q129" s="9" t="s">
        <v>42</v>
      </c>
      <c r="R129" s="9" t="s">
        <v>42</v>
      </c>
      <c r="S129" s="9" t="s">
        <v>42</v>
      </c>
      <c r="T129" s="9">
        <v>80</v>
      </c>
      <c r="U129" s="9">
        <v>100</v>
      </c>
      <c r="V129" s="38" t="s">
        <v>42</v>
      </c>
      <c r="W129" s="9" t="s">
        <v>640</v>
      </c>
      <c r="X129" s="9">
        <v>50</v>
      </c>
      <c r="Y129" s="60">
        <f t="shared" si="4"/>
        <v>0.5</v>
      </c>
      <c r="Z129" s="51" t="s">
        <v>758</v>
      </c>
    </row>
    <row r="130" spans="1:26" ht="59.1" customHeight="1" x14ac:dyDescent="0.3">
      <c r="A130" s="35"/>
      <c r="B130" s="9">
        <v>126</v>
      </c>
      <c r="C130" s="41" t="s">
        <v>87</v>
      </c>
      <c r="D130" s="41" t="s">
        <v>104</v>
      </c>
      <c r="E130" s="41" t="s">
        <v>105</v>
      </c>
      <c r="F130" s="42" t="s">
        <v>641</v>
      </c>
      <c r="G130" s="42" t="s">
        <v>131</v>
      </c>
      <c r="H130" s="42" t="s">
        <v>642</v>
      </c>
      <c r="I130" s="41" t="s">
        <v>108</v>
      </c>
      <c r="J130" s="41" t="s">
        <v>100</v>
      </c>
      <c r="K130" s="41" t="s">
        <v>109</v>
      </c>
      <c r="L130" s="41" t="s">
        <v>110</v>
      </c>
      <c r="M130" s="9">
        <v>100</v>
      </c>
      <c r="N130" s="41" t="s">
        <v>475</v>
      </c>
      <c r="O130" s="41" t="str">
        <f t="shared" si="3"/>
        <v>100 % avance plan maestro de infraestructura</v>
      </c>
      <c r="P130" s="9" t="s">
        <v>635</v>
      </c>
      <c r="Q130" s="9" t="s">
        <v>42</v>
      </c>
      <c r="R130" s="9" t="s">
        <v>42</v>
      </c>
      <c r="S130" s="9" t="s">
        <v>42</v>
      </c>
      <c r="T130" s="9" t="s">
        <v>42</v>
      </c>
      <c r="U130" s="9">
        <v>80</v>
      </c>
      <c r="V130" s="38">
        <v>100</v>
      </c>
      <c r="W130" s="9" t="s">
        <v>643</v>
      </c>
      <c r="X130" s="9">
        <v>0</v>
      </c>
      <c r="Y130" s="60">
        <f t="shared" si="4"/>
        <v>0</v>
      </c>
      <c r="Z130" s="51" t="s">
        <v>839</v>
      </c>
    </row>
    <row r="131" spans="1:26" ht="74.099999999999994" customHeight="1" x14ac:dyDescent="0.3">
      <c r="A131" s="35"/>
      <c r="B131" s="9">
        <v>127</v>
      </c>
      <c r="C131" s="41" t="s">
        <v>87</v>
      </c>
      <c r="D131" s="41" t="s">
        <v>104</v>
      </c>
      <c r="E131" s="41" t="s">
        <v>105</v>
      </c>
      <c r="F131" s="42" t="s">
        <v>644</v>
      </c>
      <c r="G131" s="42" t="s">
        <v>131</v>
      </c>
      <c r="H131" s="42" t="s">
        <v>645</v>
      </c>
      <c r="I131" s="41" t="s">
        <v>108</v>
      </c>
      <c r="J131" s="41" t="s">
        <v>100</v>
      </c>
      <c r="K131" s="41" t="s">
        <v>109</v>
      </c>
      <c r="L131" s="41" t="s">
        <v>110</v>
      </c>
      <c r="M131" s="9">
        <v>80</v>
      </c>
      <c r="N131" s="41" t="s">
        <v>475</v>
      </c>
      <c r="O131" s="41" t="str">
        <f t="shared" si="3"/>
        <v>80 % avance plan maestro de infraestructura</v>
      </c>
      <c r="P131" s="9" t="s">
        <v>635</v>
      </c>
      <c r="Q131" s="9" t="s">
        <v>42</v>
      </c>
      <c r="R131" s="9" t="s">
        <v>42</v>
      </c>
      <c r="S131" s="9" t="s">
        <v>42</v>
      </c>
      <c r="T131" s="9">
        <v>70</v>
      </c>
      <c r="U131" s="9">
        <v>75</v>
      </c>
      <c r="V131" s="38">
        <v>80</v>
      </c>
      <c r="W131" s="9" t="s">
        <v>646</v>
      </c>
      <c r="X131" s="9">
        <v>273</v>
      </c>
      <c r="Y131" s="60">
        <f t="shared" si="4"/>
        <v>1</v>
      </c>
      <c r="Z131" s="69" t="s">
        <v>806</v>
      </c>
    </row>
    <row r="132" spans="1:26" ht="102" customHeight="1" x14ac:dyDescent="0.3">
      <c r="A132" s="9">
        <v>93</v>
      </c>
      <c r="B132" s="9">
        <v>128</v>
      </c>
      <c r="C132" s="41" t="s">
        <v>113</v>
      </c>
      <c r="D132" s="41" t="s">
        <v>114</v>
      </c>
      <c r="E132" s="41" t="s">
        <v>115</v>
      </c>
      <c r="F132" s="9" t="s">
        <v>647</v>
      </c>
      <c r="G132" s="42" t="s">
        <v>131</v>
      </c>
      <c r="H132" s="51" t="s">
        <v>648</v>
      </c>
      <c r="I132" s="41" t="s">
        <v>490</v>
      </c>
      <c r="J132" s="41" t="s">
        <v>100</v>
      </c>
      <c r="K132" s="41" t="s">
        <v>125</v>
      </c>
      <c r="L132" s="41" t="s">
        <v>119</v>
      </c>
      <c r="M132" s="9">
        <v>100</v>
      </c>
      <c r="N132" s="41" t="s">
        <v>649</v>
      </c>
      <c r="O132" s="41" t="str">
        <f t="shared" si="3"/>
        <v>100 Número de estudiantes beneficiados por medio de monitorias académicas</v>
      </c>
      <c r="P132" s="41" t="s">
        <v>154</v>
      </c>
      <c r="Q132" s="9">
        <v>200</v>
      </c>
      <c r="R132" s="44">
        <v>45595</v>
      </c>
      <c r="S132" s="9" t="s">
        <v>42</v>
      </c>
      <c r="T132" s="9" t="s">
        <v>42</v>
      </c>
      <c r="U132" s="9">
        <v>200</v>
      </c>
      <c r="V132" s="9">
        <v>200</v>
      </c>
      <c r="W132" s="9" t="s">
        <v>650</v>
      </c>
      <c r="X132" s="9">
        <v>216</v>
      </c>
      <c r="Y132" s="60">
        <f t="shared" si="4"/>
        <v>1</v>
      </c>
      <c r="Z132" s="51" t="s">
        <v>785</v>
      </c>
    </row>
    <row r="133" spans="1:26" ht="33.75" customHeight="1" x14ac:dyDescent="0.3">
      <c r="A133" s="35"/>
      <c r="B133" s="9">
        <v>129</v>
      </c>
      <c r="C133" s="41" t="s">
        <v>113</v>
      </c>
      <c r="D133" s="41" t="s">
        <v>114</v>
      </c>
      <c r="E133" s="41" t="s">
        <v>115</v>
      </c>
      <c r="F133" s="42" t="s">
        <v>651</v>
      </c>
      <c r="G133" s="42" t="s">
        <v>131</v>
      </c>
      <c r="H133" s="42" t="s">
        <v>652</v>
      </c>
      <c r="I133" s="41" t="s">
        <v>490</v>
      </c>
      <c r="J133" s="41" t="s">
        <v>100</v>
      </c>
      <c r="K133" s="41" t="s">
        <v>125</v>
      </c>
      <c r="L133" s="41" t="s">
        <v>119</v>
      </c>
      <c r="M133" s="9">
        <v>100</v>
      </c>
      <c r="N133" s="41" t="s">
        <v>653</v>
      </c>
      <c r="O133" s="41" t="str">
        <f t="shared" si="3"/>
        <v>100 Número de monitores beneficiados con Apoyo a Servicios Estudiantiles</v>
      </c>
      <c r="P133" s="41" t="s">
        <v>154</v>
      </c>
      <c r="Q133" s="53">
        <v>200</v>
      </c>
      <c r="R133" s="44">
        <v>45595</v>
      </c>
      <c r="S133" s="9" t="s">
        <v>42</v>
      </c>
      <c r="T133" s="9" t="s">
        <v>42</v>
      </c>
      <c r="U133" s="9">
        <v>200</v>
      </c>
      <c r="V133" s="9">
        <v>200</v>
      </c>
      <c r="W133" s="9" t="s">
        <v>654</v>
      </c>
      <c r="X133" s="9">
        <v>191</v>
      </c>
      <c r="Y133" s="60">
        <f t="shared" si="4"/>
        <v>0.95499999999999996</v>
      </c>
      <c r="Z133" s="51" t="s">
        <v>762</v>
      </c>
    </row>
    <row r="134" spans="1:26" ht="216.6" customHeight="1" x14ac:dyDescent="0.3">
      <c r="A134" s="35"/>
      <c r="B134" s="9">
        <v>130</v>
      </c>
      <c r="C134" s="41" t="s">
        <v>113</v>
      </c>
      <c r="D134" s="41" t="s">
        <v>114</v>
      </c>
      <c r="E134" s="41" t="s">
        <v>115</v>
      </c>
      <c r="F134" s="42" t="s">
        <v>655</v>
      </c>
      <c r="G134" s="42" t="s">
        <v>131</v>
      </c>
      <c r="H134" s="42" t="s">
        <v>656</v>
      </c>
      <c r="I134" s="41" t="s">
        <v>509</v>
      </c>
      <c r="J134" s="41" t="s">
        <v>100</v>
      </c>
      <c r="K134" s="41" t="s">
        <v>125</v>
      </c>
      <c r="L134" s="41" t="s">
        <v>119</v>
      </c>
      <c r="M134" s="9">
        <v>500</v>
      </c>
      <c r="N134" s="41" t="s">
        <v>657</v>
      </c>
      <c r="O134" s="41" t="str">
        <f t="shared" si="3"/>
        <v>500 Personas beneficiarias de espacios de formación deportiva</v>
      </c>
      <c r="P134" s="41" t="s">
        <v>34</v>
      </c>
      <c r="Q134" s="9" t="s">
        <v>42</v>
      </c>
      <c r="R134" s="9" t="s">
        <v>42</v>
      </c>
      <c r="S134" s="9" t="s">
        <v>42</v>
      </c>
      <c r="T134" s="9">
        <v>400</v>
      </c>
      <c r="U134" s="9">
        <v>450</v>
      </c>
      <c r="V134" s="9">
        <v>500</v>
      </c>
      <c r="W134" s="9" t="s">
        <v>658</v>
      </c>
      <c r="X134" s="9">
        <v>4179</v>
      </c>
      <c r="Y134" s="60">
        <f t="shared" si="4"/>
        <v>1</v>
      </c>
      <c r="Z134" s="51" t="s">
        <v>793</v>
      </c>
    </row>
    <row r="135" spans="1:26" ht="96.9" customHeight="1" x14ac:dyDescent="0.3">
      <c r="A135" s="35"/>
      <c r="B135" s="9">
        <v>131</v>
      </c>
      <c r="C135" s="41" t="s">
        <v>113</v>
      </c>
      <c r="D135" s="41" t="s">
        <v>540</v>
      </c>
      <c r="E135" s="41" t="s">
        <v>541</v>
      </c>
      <c r="F135" s="42" t="s">
        <v>659</v>
      </c>
      <c r="G135" s="42" t="s">
        <v>131</v>
      </c>
      <c r="H135" s="42" t="s">
        <v>660</v>
      </c>
      <c r="I135" s="41" t="s">
        <v>554</v>
      </c>
      <c r="J135" s="41" t="s">
        <v>100</v>
      </c>
      <c r="K135" s="41" t="s">
        <v>125</v>
      </c>
      <c r="L135" s="41" t="s">
        <v>119</v>
      </c>
      <c r="M135" s="9">
        <v>4</v>
      </c>
      <c r="N135" s="41" t="s">
        <v>661</v>
      </c>
      <c r="O135" s="41" t="str">
        <f t="shared" si="3"/>
        <v>4 Etapas de construcción de propuesta de abordaje a ventas informales completadas</v>
      </c>
      <c r="P135" s="41" t="s">
        <v>34</v>
      </c>
      <c r="Q135" s="9" t="s">
        <v>42</v>
      </c>
      <c r="R135" s="9" t="s">
        <v>42</v>
      </c>
      <c r="S135" s="9" t="s">
        <v>42</v>
      </c>
      <c r="T135" s="9" t="s">
        <v>42</v>
      </c>
      <c r="U135" s="46">
        <v>3</v>
      </c>
      <c r="V135" s="46">
        <v>4</v>
      </c>
      <c r="W135" s="9" t="s">
        <v>662</v>
      </c>
      <c r="X135" s="9">
        <v>3</v>
      </c>
      <c r="Y135" s="60">
        <f t="shared" si="4"/>
        <v>1</v>
      </c>
      <c r="Z135" s="51" t="s">
        <v>763</v>
      </c>
    </row>
    <row r="136" spans="1:26" ht="45.75" customHeight="1" x14ac:dyDescent="0.3">
      <c r="A136" s="35"/>
      <c r="B136" s="9">
        <v>132</v>
      </c>
      <c r="C136" s="41" t="s">
        <v>24</v>
      </c>
      <c r="D136" s="41" t="s">
        <v>128</v>
      </c>
      <c r="E136" s="49" t="s">
        <v>138</v>
      </c>
      <c r="F136" s="42" t="s">
        <v>663</v>
      </c>
      <c r="G136" s="42" t="s">
        <v>131</v>
      </c>
      <c r="H136" s="42" t="s">
        <v>664</v>
      </c>
      <c r="I136" s="41" t="s">
        <v>594</v>
      </c>
      <c r="J136" s="41" t="s">
        <v>31</v>
      </c>
      <c r="K136" s="41" t="s">
        <v>31</v>
      </c>
      <c r="L136" s="41" t="s">
        <v>665</v>
      </c>
      <c r="M136" s="9">
        <v>2</v>
      </c>
      <c r="N136" s="41" t="s">
        <v>666</v>
      </c>
      <c r="O136" s="41" t="str">
        <f t="shared" si="3"/>
        <v>2 Fases completadas</v>
      </c>
      <c r="P136" s="41" t="s">
        <v>34</v>
      </c>
      <c r="Q136" s="9" t="s">
        <v>42</v>
      </c>
      <c r="R136" s="9" t="s">
        <v>42</v>
      </c>
      <c r="S136" s="9" t="s">
        <v>42</v>
      </c>
      <c r="T136" s="9" t="s">
        <v>42</v>
      </c>
      <c r="U136" s="9">
        <v>1</v>
      </c>
      <c r="V136" s="9">
        <v>2</v>
      </c>
      <c r="W136" s="9" t="s">
        <v>585</v>
      </c>
      <c r="X136" s="9">
        <v>1</v>
      </c>
      <c r="Y136" s="60">
        <f t="shared" ref="Y136:Y139" si="5">IF(U136=0," ",IF((X136/U136)&gt;1,1,(X136/U136)))</f>
        <v>1</v>
      </c>
      <c r="Z136" s="51" t="s">
        <v>795</v>
      </c>
    </row>
    <row r="137" spans="1:26" ht="186.75" customHeight="1" x14ac:dyDescent="0.3">
      <c r="A137" s="37"/>
      <c r="B137" s="9">
        <v>133</v>
      </c>
      <c r="C137" s="41" t="s">
        <v>113</v>
      </c>
      <c r="D137" s="41" t="s">
        <v>114</v>
      </c>
      <c r="E137" s="41" t="s">
        <v>527</v>
      </c>
      <c r="F137" s="40" t="s">
        <v>667</v>
      </c>
      <c r="G137" s="42" t="s">
        <v>131</v>
      </c>
      <c r="H137" s="40" t="s">
        <v>668</v>
      </c>
      <c r="I137" s="39" t="s">
        <v>669</v>
      </c>
      <c r="J137" s="41" t="s">
        <v>31</v>
      </c>
      <c r="K137" s="41" t="s">
        <v>31</v>
      </c>
      <c r="L137" s="41" t="s">
        <v>670</v>
      </c>
      <c r="M137" s="9">
        <v>1</v>
      </c>
      <c r="N137" s="41" t="s">
        <v>671</v>
      </c>
      <c r="O137" s="41" t="str">
        <f t="shared" si="3"/>
        <v>1 Documento</v>
      </c>
      <c r="P137" s="9" t="s">
        <v>34</v>
      </c>
      <c r="Q137" s="9" t="s">
        <v>42</v>
      </c>
      <c r="R137" s="9" t="s">
        <v>42</v>
      </c>
      <c r="S137" s="9" t="s">
        <v>42</v>
      </c>
      <c r="T137" s="9" t="s">
        <v>42</v>
      </c>
      <c r="U137" s="9">
        <v>1</v>
      </c>
      <c r="V137" s="38">
        <v>0</v>
      </c>
      <c r="W137" s="9" t="s">
        <v>585</v>
      </c>
      <c r="X137" s="9">
        <v>1</v>
      </c>
      <c r="Y137" s="60">
        <f t="shared" si="5"/>
        <v>1</v>
      </c>
      <c r="Z137" s="51" t="s">
        <v>831</v>
      </c>
    </row>
    <row r="138" spans="1:26" ht="67.5" customHeight="1" x14ac:dyDescent="0.3">
      <c r="A138" s="37"/>
      <c r="B138" s="9">
        <v>134</v>
      </c>
      <c r="C138" s="41" t="s">
        <v>113</v>
      </c>
      <c r="D138" s="41" t="s">
        <v>114</v>
      </c>
      <c r="E138" s="41" t="s">
        <v>115</v>
      </c>
      <c r="F138" s="40" t="s">
        <v>672</v>
      </c>
      <c r="G138" s="42" t="s">
        <v>131</v>
      </c>
      <c r="H138" s="40" t="s">
        <v>673</v>
      </c>
      <c r="I138" s="39" t="s">
        <v>674</v>
      </c>
      <c r="J138" s="39" t="s">
        <v>31</v>
      </c>
      <c r="K138" s="41" t="s">
        <v>31</v>
      </c>
      <c r="L138" s="41" t="s">
        <v>675</v>
      </c>
      <c r="M138" s="9">
        <v>1</v>
      </c>
      <c r="N138" s="41" t="s">
        <v>671</v>
      </c>
      <c r="O138" s="41" t="str">
        <f t="shared" si="3"/>
        <v>1 Documento</v>
      </c>
      <c r="P138" s="9" t="s">
        <v>34</v>
      </c>
      <c r="Q138" s="9" t="s">
        <v>42</v>
      </c>
      <c r="R138" s="9" t="s">
        <v>42</v>
      </c>
      <c r="S138" s="9" t="s">
        <v>42</v>
      </c>
      <c r="T138" s="9" t="s">
        <v>42</v>
      </c>
      <c r="U138" s="9">
        <v>1</v>
      </c>
      <c r="V138" s="38">
        <v>0</v>
      </c>
      <c r="W138" s="9" t="s">
        <v>585</v>
      </c>
      <c r="X138" s="17">
        <v>0</v>
      </c>
      <c r="Y138" s="64">
        <f t="shared" si="5"/>
        <v>0</v>
      </c>
      <c r="Z138" s="51" t="s">
        <v>801</v>
      </c>
    </row>
    <row r="139" spans="1:26" ht="85.5" customHeight="1" x14ac:dyDescent="0.3">
      <c r="A139" s="37"/>
      <c r="B139" s="9">
        <v>135</v>
      </c>
      <c r="C139" s="41" t="s">
        <v>51</v>
      </c>
      <c r="D139" s="41" t="s">
        <v>52</v>
      </c>
      <c r="E139" s="41" t="s">
        <v>339</v>
      </c>
      <c r="F139" s="40" t="s">
        <v>676</v>
      </c>
      <c r="G139" s="40" t="s">
        <v>131</v>
      </c>
      <c r="H139" s="40" t="s">
        <v>677</v>
      </c>
      <c r="I139" s="39" t="s">
        <v>678</v>
      </c>
      <c r="J139" s="39" t="s">
        <v>31</v>
      </c>
      <c r="K139" s="41" t="s">
        <v>31</v>
      </c>
      <c r="L139" s="39" t="s">
        <v>679</v>
      </c>
      <c r="M139" s="38">
        <v>2500</v>
      </c>
      <c r="N139" s="39" t="s">
        <v>680</v>
      </c>
      <c r="O139" s="41" t="str">
        <f t="shared" si="3"/>
        <v>2500 Personas</v>
      </c>
      <c r="P139" s="39" t="s">
        <v>34</v>
      </c>
      <c r="Q139" s="9" t="s">
        <v>42</v>
      </c>
      <c r="R139" s="9" t="s">
        <v>42</v>
      </c>
      <c r="S139" s="9" t="s">
        <v>42</v>
      </c>
      <c r="T139" s="9" t="s">
        <v>42</v>
      </c>
      <c r="U139" s="38">
        <v>1000</v>
      </c>
      <c r="V139" s="38">
        <v>1500</v>
      </c>
      <c r="W139" s="9" t="s">
        <v>585</v>
      </c>
      <c r="X139" s="38"/>
      <c r="Y139" s="60">
        <f t="shared" si="5"/>
        <v>0</v>
      </c>
      <c r="Z139" s="57"/>
    </row>
  </sheetData>
  <dataValidations count="5">
    <dataValidation type="decimal" operator="greaterThan" allowBlank="1" showInputMessage="1" error="Solo se admiten números en esta celda, ya que se trata de valores CUANTITATIVOS" sqref="O6:O7" xr:uid="{8B379EC4-377A-4A6E-AA17-216399E13E39}">
      <formula1>0</formula1>
    </dataValidation>
    <dataValidation operator="greaterThan" allowBlank="1" showInputMessage="1" showErrorMessage="1" error="Solo se admiten números en esta celda, ya que se trata de valores CUANTITATIVOS" sqref="O28:O30" xr:uid="{A09CB7BC-0E6D-4796-80E5-F219C93C051C}"/>
    <dataValidation type="decimal" operator="greaterThan" allowBlank="1" showInputMessage="1" showErrorMessage="1" error="Solo se admiten números en esta celda, ya que se trata de valores CUANTITATIVOS" sqref="O8:O29 O5 O31:O139" xr:uid="{F2DF6369-7402-4CEA-BBEF-4F52EFA3BAA1}">
      <formula1>0</formula1>
    </dataValidation>
    <dataValidation type="list" allowBlank="1" showInputMessage="1" showErrorMessage="1" sqref="P45 P31" xr:uid="{159C223A-AB53-48CD-B82F-1239051AC514}">
      <formula1>"Incremental,Suma,Contante"</formula1>
    </dataValidation>
    <dataValidation allowBlank="1" showInputMessage="1" showErrorMessage="1" sqref="P23" xr:uid="{8D629295-B6E4-4AC8-912E-67868D99D66E}"/>
  </dataValidations>
  <printOptions horizontalCentered="1"/>
  <pageMargins left="0.19685039370078741" right="0.19685039370078741" top="0.19685039370078741" bottom="0.39370078740157483" header="0.31496062992125984" footer="0.19685039370078741"/>
  <pageSetup scale="42" fitToHeight="10" orientation="landscape" r:id="rId1"/>
  <headerFooter>
    <oddFooter>&amp;LBatería Indicadores PDI para el período 2023-2026&amp;RPágina &amp;P de &amp;N</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71C82DF-A205-4FC7-AC60-1C335A48151A}">
          <x14:formula1>
            <xm:f>'C://Users/amsanabriaa/Downloads/[Indicadores PDI 2022-2026 V4 - 05 mayo de 2023.xlsx]Listas'!#REF!</xm:f>
          </x14:formula1>
          <xm:sqref>P21:P22 P24 P58 P66</xm:sqref>
        </x14:dataValidation>
        <x14:dataValidation type="list" allowBlank="1" showInputMessage="1" showErrorMessage="1" xr:uid="{3BBB8D3F-507F-4DFC-A10C-A2806A42E475}">
          <x14:formula1>
            <xm:f>'https://pedagogicaedu-my.sharepoint.com/personal/jeespitias_upn_edu_co/Documents/Documentos/JhonE/PDI/PDI 2020-2026/[Indicadores PDI 2022-2026 V4 - 17Abr2023 jefe.xlsx]Listas'!#REF!</xm:f>
          </x14:formula1>
          <xm:sqref>P76:P81 P72:P74 P83:P94 P10 P52:P57 P27:P31 P99:P100 P5:P8 P12:P20 P46:P50 P34:P44 P96 P25 P61:P65 P67:P70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CE94-2F5C-433E-9EA4-83C752E01E0D}">
  <sheetPr>
    <pageSetUpPr fitToPage="1"/>
  </sheetPr>
  <dimension ref="A1:AB139"/>
  <sheetViews>
    <sheetView topLeftCell="B4" zoomScale="90" zoomScaleNormal="90" workbookViewId="0">
      <pane xSplit="5" ySplit="1" topLeftCell="V5" activePane="bottomRight" state="frozen"/>
      <selection pane="topRight" activeCell="G4" sqref="G4"/>
      <selection pane="bottomLeft" activeCell="B5" sqref="B5"/>
      <selection pane="bottomRight" activeCell="AA18" sqref="AA18"/>
    </sheetView>
  </sheetViews>
  <sheetFormatPr baseColWidth="10" defaultColWidth="11.44140625" defaultRowHeight="15.75" customHeight="1" x14ac:dyDescent="0.3"/>
  <cols>
    <col min="1" max="1" width="1.44140625" style="2" customWidth="1"/>
    <col min="2" max="2" width="6.44140625" style="2" customWidth="1"/>
    <col min="3" max="3" width="13.44140625" style="2" customWidth="1"/>
    <col min="4" max="4" width="16.44140625" style="2" customWidth="1"/>
    <col min="5" max="5" width="28.109375" style="2" customWidth="1"/>
    <col min="6" max="6" width="26.5546875" style="3" customWidth="1"/>
    <col min="7" max="7" width="14.44140625" style="3" customWidth="1"/>
    <col min="8" max="8" width="24.5546875" style="4" customWidth="1"/>
    <col min="9" max="9" width="23.5546875" style="2" customWidth="1"/>
    <col min="10" max="10" width="11.44140625" style="2"/>
    <col min="11" max="11" width="16.5546875" style="2" customWidth="1"/>
    <col min="12" max="13" width="11.44140625" style="2"/>
    <col min="14" max="14" width="11.44140625" style="2" bestFit="1" customWidth="1"/>
    <col min="15" max="15" width="36.44140625" style="2" customWidth="1"/>
    <col min="16" max="16" width="15.44140625" style="2" customWidth="1"/>
    <col min="17" max="17" width="11.44140625" style="5"/>
    <col min="18" max="18" width="14.44140625" style="2" customWidth="1"/>
    <col min="19" max="20" width="11.44140625" style="2" hidden="1" customWidth="1"/>
    <col min="21" max="23" width="11.44140625" style="2" customWidth="1"/>
    <col min="24" max="24" width="11.44140625" style="2"/>
    <col min="25" max="25" width="13.5546875" style="2" customWidth="1"/>
    <col min="26" max="26" width="51.44140625" style="2" customWidth="1"/>
    <col min="27" max="16384" width="11.44140625" style="2"/>
  </cols>
  <sheetData>
    <row r="1" spans="1:27" ht="21" hidden="1" x14ac:dyDescent="0.3">
      <c r="A1" s="1"/>
      <c r="B1" s="1" t="s">
        <v>0</v>
      </c>
    </row>
    <row r="2" spans="1:27" ht="15.6" hidden="1" x14ac:dyDescent="0.3">
      <c r="A2" s="6"/>
      <c r="B2" s="7" t="s">
        <v>1</v>
      </c>
    </row>
    <row r="3" spans="1:27" ht="14.25" hidden="1" customHeight="1" x14ac:dyDescent="0.3"/>
    <row r="4" spans="1:27" ht="82.8" x14ac:dyDescent="0.3">
      <c r="A4" s="21" t="s">
        <v>2</v>
      </c>
      <c r="B4" s="21" t="s">
        <v>3</v>
      </c>
      <c r="C4" s="22" t="s">
        <v>4</v>
      </c>
      <c r="D4" s="22" t="s">
        <v>733</v>
      </c>
      <c r="E4" s="22" t="s">
        <v>5</v>
      </c>
      <c r="F4" s="23" t="s">
        <v>6</v>
      </c>
      <c r="G4" s="24" t="s">
        <v>7</v>
      </c>
      <c r="H4" s="24" t="s">
        <v>8</v>
      </c>
      <c r="I4" s="25" t="s">
        <v>9</v>
      </c>
      <c r="J4" s="26" t="s">
        <v>10</v>
      </c>
      <c r="K4" s="25" t="s">
        <v>11</v>
      </c>
      <c r="L4" s="25" t="s">
        <v>12</v>
      </c>
      <c r="M4" s="25" t="s">
        <v>13</v>
      </c>
      <c r="N4" s="25" t="s">
        <v>14</v>
      </c>
      <c r="O4" s="27" t="s">
        <v>15</v>
      </c>
      <c r="P4" s="25" t="s">
        <v>16</v>
      </c>
      <c r="Q4" s="25" t="s">
        <v>17</v>
      </c>
      <c r="R4" s="25" t="s">
        <v>18</v>
      </c>
      <c r="S4" s="27" t="s">
        <v>19</v>
      </c>
      <c r="T4" s="27" t="s">
        <v>20</v>
      </c>
      <c r="U4" s="27" t="s">
        <v>21</v>
      </c>
      <c r="V4" s="27" t="s">
        <v>22</v>
      </c>
      <c r="W4" s="33" t="s">
        <v>23</v>
      </c>
      <c r="X4" s="33" t="s">
        <v>767</v>
      </c>
      <c r="Y4" s="33" t="s">
        <v>766</v>
      </c>
      <c r="Z4" s="33" t="s">
        <v>682</v>
      </c>
    </row>
    <row r="5" spans="1:27" ht="61.35" hidden="1" customHeight="1" x14ac:dyDescent="0.3">
      <c r="A5" s="8">
        <v>9</v>
      </c>
      <c r="B5" s="9">
        <v>1</v>
      </c>
      <c r="C5" s="41" t="s">
        <v>24</v>
      </c>
      <c r="D5" s="41" t="s">
        <v>25</v>
      </c>
      <c r="E5" s="42" t="s">
        <v>26</v>
      </c>
      <c r="F5" s="42" t="s">
        <v>27</v>
      </c>
      <c r="G5" s="42" t="s">
        <v>28</v>
      </c>
      <c r="H5" s="42" t="s">
        <v>29</v>
      </c>
      <c r="I5" s="41" t="s">
        <v>30</v>
      </c>
      <c r="J5" s="41" t="s">
        <v>31</v>
      </c>
      <c r="K5" s="41" t="s">
        <v>31</v>
      </c>
      <c r="L5" s="41" t="s">
        <v>32</v>
      </c>
      <c r="M5" s="9">
        <v>450</v>
      </c>
      <c r="N5" s="41" t="s">
        <v>33</v>
      </c>
      <c r="O5" s="41" t="str">
        <f>IF(M5="","",(M5&amp;" "&amp;N5))</f>
        <v>450 participantes del plan de formación y desarrollo profesoral</v>
      </c>
      <c r="P5" s="41" t="s">
        <v>34</v>
      </c>
      <c r="Q5" s="9">
        <v>150</v>
      </c>
      <c r="R5" s="44">
        <v>44926</v>
      </c>
      <c r="S5" s="9">
        <v>150</v>
      </c>
      <c r="T5" s="9">
        <v>200</v>
      </c>
      <c r="U5" s="9">
        <v>350</v>
      </c>
      <c r="V5" s="9">
        <v>450</v>
      </c>
      <c r="W5" s="47" t="s">
        <v>35</v>
      </c>
      <c r="X5" s="47">
        <v>10</v>
      </c>
      <c r="Y5" s="60">
        <f>IF(U5=0," ",IF((X5/U5)&gt;1,1,(X5/U5)))</f>
        <v>2.8571428571428571E-2</v>
      </c>
      <c r="Z5" s="61" t="s">
        <v>768</v>
      </c>
      <c r="AA5" s="56"/>
    </row>
    <row r="6" spans="1:27" ht="51" hidden="1" x14ac:dyDescent="0.3">
      <c r="A6" s="10" t="s">
        <v>36</v>
      </c>
      <c r="B6" s="9">
        <v>2</v>
      </c>
      <c r="C6" s="41" t="s">
        <v>24</v>
      </c>
      <c r="D6" s="41" t="s">
        <v>25</v>
      </c>
      <c r="E6" s="42" t="s">
        <v>37</v>
      </c>
      <c r="F6" s="42" t="s">
        <v>38</v>
      </c>
      <c r="G6" s="42" t="s">
        <v>28</v>
      </c>
      <c r="H6" s="42" t="s">
        <v>39</v>
      </c>
      <c r="I6" s="41" t="s">
        <v>40</v>
      </c>
      <c r="J6" s="41" t="s">
        <v>31</v>
      </c>
      <c r="K6" s="41" t="s">
        <v>31</v>
      </c>
      <c r="L6" s="41" t="s">
        <v>32</v>
      </c>
      <c r="M6" s="43">
        <f>((216-12)/216)*100</f>
        <v>94.444444444444443</v>
      </c>
      <c r="N6" s="41" t="s">
        <v>41</v>
      </c>
      <c r="O6" s="41" t="str">
        <f>IF(M6="","",((ROUND(M6,2))&amp;" "&amp;N6))</f>
        <v>94,44 % de planta docente UPN cubierta</v>
      </c>
      <c r="P6" s="41" t="s">
        <v>34</v>
      </c>
      <c r="Q6" s="43">
        <f>((216-32)/216)*100</f>
        <v>85.18518518518519</v>
      </c>
      <c r="R6" s="44">
        <v>44926</v>
      </c>
      <c r="S6" s="43">
        <f>((216-32)/216)*100</f>
        <v>85.18518518518519</v>
      </c>
      <c r="T6" s="43">
        <f>((216-26)/216)*100</f>
        <v>87.962962962962962</v>
      </c>
      <c r="U6" s="43" t="s">
        <v>42</v>
      </c>
      <c r="V6" s="43" t="s">
        <v>42</v>
      </c>
      <c r="W6" s="9" t="s">
        <v>43</v>
      </c>
      <c r="X6" s="9"/>
      <c r="Y6" s="59"/>
      <c r="Z6" s="9"/>
    </row>
    <row r="7" spans="1:27" s="32" customFormat="1" ht="80.25" hidden="1" customHeight="1" x14ac:dyDescent="0.3">
      <c r="A7" s="34" t="s">
        <v>36</v>
      </c>
      <c r="B7" s="9">
        <v>3</v>
      </c>
      <c r="C7" s="41" t="s">
        <v>24</v>
      </c>
      <c r="D7" s="41" t="s">
        <v>25</v>
      </c>
      <c r="E7" s="42" t="s">
        <v>37</v>
      </c>
      <c r="F7" s="42" t="s">
        <v>44</v>
      </c>
      <c r="G7" s="42" t="s">
        <v>28</v>
      </c>
      <c r="H7" s="42" t="s">
        <v>45</v>
      </c>
      <c r="I7" s="41" t="s">
        <v>46</v>
      </c>
      <c r="J7" s="41" t="s">
        <v>47</v>
      </c>
      <c r="K7" s="41" t="s">
        <v>48</v>
      </c>
      <c r="L7" s="41" t="s">
        <v>49</v>
      </c>
      <c r="M7" s="43">
        <f>((120-9)/120)*100</f>
        <v>92.5</v>
      </c>
      <c r="N7" s="41" t="s">
        <v>50</v>
      </c>
      <c r="O7" s="41" t="str">
        <f>IF(M7="","",((ROUND(M7,2))&amp;" "&amp;N7))</f>
        <v>92,5 % de planta docente IPN cubierta</v>
      </c>
      <c r="P7" s="41" t="s">
        <v>34</v>
      </c>
      <c r="Q7" s="43">
        <f>((120-29)/120)*100</f>
        <v>75.833333333333329</v>
      </c>
      <c r="R7" s="44">
        <v>44926</v>
      </c>
      <c r="S7" s="43">
        <v>75.833333333333329</v>
      </c>
      <c r="T7" s="43">
        <v>75.83</v>
      </c>
      <c r="U7" s="43" t="s">
        <v>42</v>
      </c>
      <c r="V7" s="43" t="s">
        <v>42</v>
      </c>
      <c r="W7" s="9" t="s">
        <v>43</v>
      </c>
      <c r="X7" s="9"/>
      <c r="Y7" s="59"/>
      <c r="Z7" s="9"/>
    </row>
    <row r="8" spans="1:27" ht="96" hidden="1" customHeight="1" x14ac:dyDescent="0.3">
      <c r="A8" s="9">
        <v>23</v>
      </c>
      <c r="B8" s="9">
        <v>4</v>
      </c>
      <c r="C8" s="41" t="s">
        <v>51</v>
      </c>
      <c r="D8" s="41" t="s">
        <v>52</v>
      </c>
      <c r="E8" s="42" t="s">
        <v>53</v>
      </c>
      <c r="F8" s="42" t="s">
        <v>54</v>
      </c>
      <c r="G8" s="42" t="s">
        <v>28</v>
      </c>
      <c r="H8" s="42" t="s">
        <v>55</v>
      </c>
      <c r="I8" s="41" t="s">
        <v>56</v>
      </c>
      <c r="J8" s="41" t="s">
        <v>57</v>
      </c>
      <c r="K8" s="9" t="s">
        <v>58</v>
      </c>
      <c r="L8" s="41" t="s">
        <v>59</v>
      </c>
      <c r="M8" s="9">
        <v>266</v>
      </c>
      <c r="N8" s="41" t="s">
        <v>60</v>
      </c>
      <c r="O8" s="41" t="str">
        <f t="shared" ref="O8:O29" si="0">IF(M8="","",(M8&amp;" "&amp;N8))</f>
        <v>266 Grupos inscritos</v>
      </c>
      <c r="P8" s="41" t="s">
        <v>34</v>
      </c>
      <c r="Q8" s="9">
        <v>100</v>
      </c>
      <c r="R8" s="44">
        <v>44926</v>
      </c>
      <c r="S8" s="9">
        <v>200</v>
      </c>
      <c r="T8" s="9">
        <v>220</v>
      </c>
      <c r="U8" s="9">
        <v>242</v>
      </c>
      <c r="V8" s="9">
        <v>266</v>
      </c>
      <c r="W8" s="9" t="s">
        <v>61</v>
      </c>
      <c r="X8" s="9">
        <v>242</v>
      </c>
      <c r="Y8" s="60">
        <f t="shared" ref="Y8:Y69" si="1">IF(U8=0," ",IF((X8/U8)&gt;1,1,(X8/U8)))</f>
        <v>1</v>
      </c>
      <c r="Z8" s="51" t="s">
        <v>769</v>
      </c>
      <c r="AA8" s="56"/>
    </row>
    <row r="9" spans="1:27" ht="72" hidden="1" x14ac:dyDescent="0.3">
      <c r="A9" s="8">
        <v>26</v>
      </c>
      <c r="B9" s="9">
        <v>5</v>
      </c>
      <c r="C9" s="41" t="s">
        <v>51</v>
      </c>
      <c r="D9" s="41" t="s">
        <v>52</v>
      </c>
      <c r="E9" s="42" t="s">
        <v>62</v>
      </c>
      <c r="F9" s="42" t="s">
        <v>63</v>
      </c>
      <c r="G9" s="42" t="s">
        <v>28</v>
      </c>
      <c r="H9" s="42" t="s">
        <v>64</v>
      </c>
      <c r="I9" s="41" t="s">
        <v>65</v>
      </c>
      <c r="J9" s="41" t="s">
        <v>31</v>
      </c>
      <c r="K9" s="41" t="s">
        <v>31</v>
      </c>
      <c r="L9" s="41" t="s">
        <v>32</v>
      </c>
      <c r="M9" s="9">
        <v>40</v>
      </c>
      <c r="N9" s="41" t="s">
        <v>66</v>
      </c>
      <c r="O9" s="41" t="str">
        <f t="shared" si="0"/>
        <v>40 % programas  académicos que diversifican sus modalidades y metodologías</v>
      </c>
      <c r="P9" s="41" t="s">
        <v>34</v>
      </c>
      <c r="Q9" s="9" t="s">
        <v>42</v>
      </c>
      <c r="R9" s="9" t="s">
        <v>42</v>
      </c>
      <c r="S9" s="9">
        <v>10</v>
      </c>
      <c r="T9" s="9">
        <v>20</v>
      </c>
      <c r="U9" s="9">
        <v>30</v>
      </c>
      <c r="V9" s="9">
        <v>40</v>
      </c>
      <c r="W9" s="9" t="s">
        <v>67</v>
      </c>
      <c r="X9" s="9">
        <v>2</v>
      </c>
      <c r="Y9" s="60">
        <f t="shared" si="1"/>
        <v>6.6666666666666666E-2</v>
      </c>
      <c r="Z9" s="51" t="s">
        <v>683</v>
      </c>
    </row>
    <row r="10" spans="1:27" ht="214.2" hidden="1" x14ac:dyDescent="0.3">
      <c r="A10" s="11" t="s">
        <v>36</v>
      </c>
      <c r="B10" s="9">
        <v>6</v>
      </c>
      <c r="C10" s="41" t="s">
        <v>51</v>
      </c>
      <c r="D10" s="41" t="s">
        <v>52</v>
      </c>
      <c r="E10" s="42" t="s">
        <v>62</v>
      </c>
      <c r="F10" s="42" t="s">
        <v>68</v>
      </c>
      <c r="G10" s="42" t="s">
        <v>28</v>
      </c>
      <c r="H10" s="42" t="s">
        <v>69</v>
      </c>
      <c r="I10" s="41" t="s">
        <v>70</v>
      </c>
      <c r="J10" s="41" t="s">
        <v>31</v>
      </c>
      <c r="K10" s="41" t="s">
        <v>31</v>
      </c>
      <c r="L10" s="41" t="s">
        <v>32</v>
      </c>
      <c r="M10" s="9">
        <v>120</v>
      </c>
      <c r="N10" s="41" t="s">
        <v>71</v>
      </c>
      <c r="O10" s="41" t="str">
        <f t="shared" si="0"/>
        <v>120 
Municipios con presencia Institucional UPN</v>
      </c>
      <c r="P10" s="41" t="s">
        <v>34</v>
      </c>
      <c r="Q10" s="9">
        <v>20</v>
      </c>
      <c r="R10" s="44">
        <v>44926</v>
      </c>
      <c r="S10" s="9">
        <v>80</v>
      </c>
      <c r="T10" s="9">
        <v>100</v>
      </c>
      <c r="U10" s="9">
        <v>110</v>
      </c>
      <c r="V10" s="9">
        <v>120</v>
      </c>
      <c r="W10" s="9" t="s">
        <v>67</v>
      </c>
      <c r="X10" s="9">
        <v>29</v>
      </c>
      <c r="Y10" s="60">
        <f t="shared" si="1"/>
        <v>0.26363636363636361</v>
      </c>
      <c r="Z10" s="51" t="s">
        <v>770</v>
      </c>
    </row>
    <row r="11" spans="1:27" ht="72" hidden="1" x14ac:dyDescent="0.3">
      <c r="A11" s="10" t="s">
        <v>36</v>
      </c>
      <c r="B11" s="9">
        <v>7</v>
      </c>
      <c r="C11" s="41" t="s">
        <v>51</v>
      </c>
      <c r="D11" s="41" t="s">
        <v>52</v>
      </c>
      <c r="E11" s="42" t="s">
        <v>62</v>
      </c>
      <c r="F11" s="42" t="s">
        <v>72</v>
      </c>
      <c r="G11" s="42" t="s">
        <v>28</v>
      </c>
      <c r="H11" s="42" t="s">
        <v>73</v>
      </c>
      <c r="I11" s="41" t="s">
        <v>40</v>
      </c>
      <c r="J11" s="41" t="s">
        <v>31</v>
      </c>
      <c r="K11" s="41" t="s">
        <v>31</v>
      </c>
      <c r="L11" s="41" t="s">
        <v>32</v>
      </c>
      <c r="M11" s="9">
        <v>900</v>
      </c>
      <c r="N11" s="41" t="s">
        <v>74</v>
      </c>
      <c r="O11" s="41" t="str">
        <f t="shared" si="0"/>
        <v>900 Cupos nuevos  en los programas ofertados por la UPN</v>
      </c>
      <c r="P11" s="41" t="s">
        <v>75</v>
      </c>
      <c r="Q11" s="9" t="s">
        <v>42</v>
      </c>
      <c r="R11" s="9" t="s">
        <v>42</v>
      </c>
      <c r="S11" s="9">
        <v>0</v>
      </c>
      <c r="T11" s="9">
        <v>300</v>
      </c>
      <c r="U11" s="9">
        <v>300</v>
      </c>
      <c r="V11" s="9">
        <v>300</v>
      </c>
      <c r="W11" s="9" t="s">
        <v>67</v>
      </c>
      <c r="X11" s="9"/>
      <c r="Y11" s="60">
        <f t="shared" si="1"/>
        <v>0</v>
      </c>
      <c r="Z11" s="9"/>
    </row>
    <row r="12" spans="1:27" s="32" customFormat="1" ht="135" hidden="1" customHeight="1" x14ac:dyDescent="0.3">
      <c r="A12" s="9">
        <v>29</v>
      </c>
      <c r="B12" s="9">
        <v>8</v>
      </c>
      <c r="C12" s="41" t="s">
        <v>51</v>
      </c>
      <c r="D12" s="41" t="s">
        <v>52</v>
      </c>
      <c r="E12" s="41" t="s">
        <v>76</v>
      </c>
      <c r="F12" s="42" t="s">
        <v>77</v>
      </c>
      <c r="G12" s="42" t="s">
        <v>28</v>
      </c>
      <c r="H12" s="42" t="s">
        <v>78</v>
      </c>
      <c r="I12" s="41" t="s">
        <v>79</v>
      </c>
      <c r="J12" s="41" t="s">
        <v>31</v>
      </c>
      <c r="K12" s="41" t="s">
        <v>31</v>
      </c>
      <c r="L12" s="41" t="s">
        <v>32</v>
      </c>
      <c r="M12" s="9">
        <v>28</v>
      </c>
      <c r="N12" s="41" t="s">
        <v>80</v>
      </c>
      <c r="O12" s="41" t="str">
        <f>IF(M12="","",(M12&amp;" "&amp;N12))</f>
        <v>28 Convenios y alianzas estratégicas con Escuelas Normales Superiores del país.</v>
      </c>
      <c r="P12" s="41" t="s">
        <v>34</v>
      </c>
      <c r="Q12" s="9">
        <v>2</v>
      </c>
      <c r="R12" s="44">
        <v>44926</v>
      </c>
      <c r="S12" s="9">
        <v>7</v>
      </c>
      <c r="T12" s="9">
        <v>14</v>
      </c>
      <c r="U12" s="9">
        <v>21</v>
      </c>
      <c r="V12" s="9">
        <v>28</v>
      </c>
      <c r="W12" s="9" t="s">
        <v>67</v>
      </c>
      <c r="X12" s="9">
        <v>3</v>
      </c>
      <c r="Y12" s="60">
        <f t="shared" si="1"/>
        <v>0.14285714285714285</v>
      </c>
      <c r="Z12" s="51" t="s">
        <v>684</v>
      </c>
    </row>
    <row r="13" spans="1:27" ht="71.400000000000006" hidden="1" x14ac:dyDescent="0.3">
      <c r="A13" s="8">
        <v>47</v>
      </c>
      <c r="B13" s="9">
        <v>9</v>
      </c>
      <c r="C13" s="41" t="s">
        <v>51</v>
      </c>
      <c r="D13" s="41" t="s">
        <v>52</v>
      </c>
      <c r="E13" s="42" t="s">
        <v>81</v>
      </c>
      <c r="F13" s="42" t="s">
        <v>82</v>
      </c>
      <c r="G13" s="42" t="s">
        <v>28</v>
      </c>
      <c r="H13" s="42" t="s">
        <v>83</v>
      </c>
      <c r="I13" s="41" t="s">
        <v>84</v>
      </c>
      <c r="J13" s="41" t="s">
        <v>57</v>
      </c>
      <c r="K13" s="41" t="s">
        <v>85</v>
      </c>
      <c r="L13" s="41" t="s">
        <v>59</v>
      </c>
      <c r="M13" s="9">
        <v>21</v>
      </c>
      <c r="N13" s="41" t="s">
        <v>86</v>
      </c>
      <c r="O13" s="41" t="str">
        <f t="shared" si="0"/>
        <v>21 proyectos de impacto social</v>
      </c>
      <c r="P13" s="41" t="s">
        <v>34</v>
      </c>
      <c r="Q13" s="9">
        <v>9</v>
      </c>
      <c r="R13" s="44">
        <v>44926</v>
      </c>
      <c r="S13" s="9">
        <v>15</v>
      </c>
      <c r="T13" s="9">
        <v>17</v>
      </c>
      <c r="U13" s="9">
        <v>19</v>
      </c>
      <c r="V13" s="9">
        <v>21</v>
      </c>
      <c r="W13" s="47" t="s">
        <v>35</v>
      </c>
      <c r="X13" s="9">
        <v>3</v>
      </c>
      <c r="Y13" s="60">
        <f t="shared" si="1"/>
        <v>0.15789473684210525</v>
      </c>
      <c r="Z13" s="51" t="s">
        <v>771</v>
      </c>
    </row>
    <row r="14" spans="1:27" ht="49.5" hidden="1" customHeight="1" x14ac:dyDescent="0.3">
      <c r="A14" s="9">
        <v>63</v>
      </c>
      <c r="B14" s="9">
        <v>10</v>
      </c>
      <c r="C14" s="41" t="s">
        <v>87</v>
      </c>
      <c r="D14" s="41" t="s">
        <v>88</v>
      </c>
      <c r="E14" s="42" t="s">
        <v>89</v>
      </c>
      <c r="F14" s="42" t="s">
        <v>90</v>
      </c>
      <c r="G14" s="42" t="s">
        <v>28</v>
      </c>
      <c r="H14" s="42" t="s">
        <v>91</v>
      </c>
      <c r="I14" s="41" t="s">
        <v>92</v>
      </c>
      <c r="J14" s="41" t="s">
        <v>47</v>
      </c>
      <c r="K14" s="41" t="s">
        <v>93</v>
      </c>
      <c r="L14" s="41" t="s">
        <v>94</v>
      </c>
      <c r="M14" s="9">
        <v>100</v>
      </c>
      <c r="N14" s="41" t="s">
        <v>95</v>
      </c>
      <c r="O14" s="41" t="str">
        <f t="shared" si="0"/>
        <v>100 % avance actualización y adopción Acuerdo Estructura orgánica</v>
      </c>
      <c r="P14" s="41" t="s">
        <v>34</v>
      </c>
      <c r="Q14" s="9" t="s">
        <v>42</v>
      </c>
      <c r="R14" s="9" t="s">
        <v>42</v>
      </c>
      <c r="S14" s="9" t="s">
        <v>42</v>
      </c>
      <c r="T14" s="9" t="s">
        <v>42</v>
      </c>
      <c r="U14" s="9">
        <v>60</v>
      </c>
      <c r="V14" s="9">
        <v>100</v>
      </c>
      <c r="W14" s="9" t="s">
        <v>96</v>
      </c>
      <c r="X14" s="9">
        <v>0</v>
      </c>
      <c r="Y14" s="60">
        <f t="shared" si="1"/>
        <v>0</v>
      </c>
      <c r="Z14" s="51"/>
    </row>
    <row r="15" spans="1:27" ht="60" hidden="1" x14ac:dyDescent="0.3">
      <c r="A15" s="28" t="s">
        <v>36</v>
      </c>
      <c r="B15" s="9">
        <v>11</v>
      </c>
      <c r="C15" s="41" t="s">
        <v>87</v>
      </c>
      <c r="D15" s="41" t="s">
        <v>88</v>
      </c>
      <c r="E15" s="42" t="s">
        <v>89</v>
      </c>
      <c r="F15" s="42" t="s">
        <v>97</v>
      </c>
      <c r="G15" s="42" t="s">
        <v>28</v>
      </c>
      <c r="H15" s="42" t="s">
        <v>98</v>
      </c>
      <c r="I15" s="41" t="s">
        <v>99</v>
      </c>
      <c r="J15" s="41" t="s">
        <v>100</v>
      </c>
      <c r="K15" s="41" t="s">
        <v>101</v>
      </c>
      <c r="L15" s="41" t="s">
        <v>102</v>
      </c>
      <c r="M15" s="9">
        <v>90</v>
      </c>
      <c r="N15" s="41" t="s">
        <v>103</v>
      </c>
      <c r="O15" s="41" t="str">
        <f t="shared" si="0"/>
        <v>90 % de funcionarios vinculados a planta de carrera</v>
      </c>
      <c r="P15" s="41" t="s">
        <v>34</v>
      </c>
      <c r="Q15" s="9">
        <v>7.95</v>
      </c>
      <c r="R15" s="44">
        <v>44926</v>
      </c>
      <c r="S15" s="9">
        <v>7.95</v>
      </c>
      <c r="T15" s="9">
        <v>60</v>
      </c>
      <c r="U15" s="43" t="s">
        <v>42</v>
      </c>
      <c r="V15" s="43" t="s">
        <v>42</v>
      </c>
      <c r="W15" s="9" t="s">
        <v>43</v>
      </c>
      <c r="X15" s="9"/>
      <c r="Y15" s="59"/>
      <c r="Z15" s="9"/>
    </row>
    <row r="16" spans="1:27" s="18" customFormat="1" ht="71.400000000000006" hidden="1" x14ac:dyDescent="0.3">
      <c r="A16" s="17" t="s">
        <v>36</v>
      </c>
      <c r="B16" s="9">
        <v>12</v>
      </c>
      <c r="C16" s="41" t="s">
        <v>87</v>
      </c>
      <c r="D16" s="41" t="s">
        <v>104</v>
      </c>
      <c r="E16" s="42" t="s">
        <v>105</v>
      </c>
      <c r="F16" s="42" t="s">
        <v>106</v>
      </c>
      <c r="G16" s="42" t="s">
        <v>28</v>
      </c>
      <c r="H16" s="9" t="s">
        <v>107</v>
      </c>
      <c r="I16" s="41" t="s">
        <v>108</v>
      </c>
      <c r="J16" s="41" t="s">
        <v>100</v>
      </c>
      <c r="K16" s="41" t="s">
        <v>109</v>
      </c>
      <c r="L16" s="41" t="s">
        <v>110</v>
      </c>
      <c r="M16" s="9">
        <v>30</v>
      </c>
      <c r="N16" s="41" t="s">
        <v>111</v>
      </c>
      <c r="O16" s="41" t="str">
        <f t="shared" si="0"/>
        <v>30 metros cuadrados adecuados destinados al servicio de programas académicos</v>
      </c>
      <c r="P16" s="41" t="s">
        <v>34</v>
      </c>
      <c r="Q16" s="9" t="s">
        <v>112</v>
      </c>
      <c r="R16" s="44" t="s">
        <v>42</v>
      </c>
      <c r="S16" s="9" t="s">
        <v>42</v>
      </c>
      <c r="T16" s="9" t="s">
        <v>42</v>
      </c>
      <c r="U16" s="9">
        <v>25</v>
      </c>
      <c r="V16" s="9">
        <v>30</v>
      </c>
      <c r="W16" s="9" t="s">
        <v>67</v>
      </c>
      <c r="X16" s="9">
        <v>0</v>
      </c>
      <c r="Y16" s="60">
        <f t="shared" si="1"/>
        <v>0</v>
      </c>
      <c r="Z16" s="51" t="s">
        <v>772</v>
      </c>
    </row>
    <row r="17" spans="1:26" ht="60" hidden="1" x14ac:dyDescent="0.3">
      <c r="A17" s="11" t="s">
        <v>36</v>
      </c>
      <c r="B17" s="9">
        <v>13</v>
      </c>
      <c r="C17" s="41" t="s">
        <v>113</v>
      </c>
      <c r="D17" s="41" t="s">
        <v>114</v>
      </c>
      <c r="E17" s="42" t="s">
        <v>115</v>
      </c>
      <c r="F17" s="42" t="s">
        <v>116</v>
      </c>
      <c r="G17" s="42" t="s">
        <v>28</v>
      </c>
      <c r="H17" s="42" t="s">
        <v>117</v>
      </c>
      <c r="I17" s="41" t="s">
        <v>118</v>
      </c>
      <c r="J17" s="9" t="s">
        <v>31</v>
      </c>
      <c r="K17" s="41" t="s">
        <v>31</v>
      </c>
      <c r="L17" s="41" t="s">
        <v>119</v>
      </c>
      <c r="M17" s="9">
        <v>5.75</v>
      </c>
      <c r="N17" s="41" t="s">
        <v>120</v>
      </c>
      <c r="O17" s="41" t="str">
        <f t="shared" si="0"/>
        <v>5,75 % de estudiantes que desertan de la UPN</v>
      </c>
      <c r="P17" s="41" t="s">
        <v>121</v>
      </c>
      <c r="Q17" s="9">
        <v>6.62</v>
      </c>
      <c r="R17" s="44">
        <v>44926</v>
      </c>
      <c r="S17" s="9">
        <v>6.5</v>
      </c>
      <c r="T17" s="9">
        <v>6.25</v>
      </c>
      <c r="U17" s="9">
        <v>6</v>
      </c>
      <c r="V17" s="9">
        <v>5.75</v>
      </c>
      <c r="W17" s="9" t="s">
        <v>122</v>
      </c>
      <c r="X17" s="9"/>
      <c r="Y17" s="60">
        <f t="shared" si="1"/>
        <v>0</v>
      </c>
      <c r="Z17" s="51"/>
    </row>
    <row r="18" spans="1:26" ht="71.400000000000006" x14ac:dyDescent="0.3">
      <c r="A18" s="9">
        <v>67</v>
      </c>
      <c r="B18" s="9">
        <v>14</v>
      </c>
      <c r="C18" s="41" t="s">
        <v>113</v>
      </c>
      <c r="D18" s="41" t="s">
        <v>114</v>
      </c>
      <c r="E18" s="42" t="s">
        <v>115</v>
      </c>
      <c r="F18" s="42" t="s">
        <v>773</v>
      </c>
      <c r="G18" s="42" t="s">
        <v>28</v>
      </c>
      <c r="H18" s="42" t="s">
        <v>123</v>
      </c>
      <c r="I18" s="41" t="s">
        <v>124</v>
      </c>
      <c r="J18" s="9" t="s">
        <v>31</v>
      </c>
      <c r="K18" s="41" t="s">
        <v>125</v>
      </c>
      <c r="L18" s="41" t="s">
        <v>119</v>
      </c>
      <c r="M18" s="9">
        <v>100</v>
      </c>
      <c r="N18" s="41" t="s">
        <v>126</v>
      </c>
      <c r="O18" s="41" t="str">
        <f t="shared" si="0"/>
        <v>100 % de avance propuesta del manual de convivencia Estudiantil diseñada y socializada</v>
      </c>
      <c r="P18" s="41" t="s">
        <v>34</v>
      </c>
      <c r="Q18" s="9" t="s">
        <v>42</v>
      </c>
      <c r="R18" s="9" t="s">
        <v>42</v>
      </c>
      <c r="S18" s="9">
        <v>0</v>
      </c>
      <c r="T18" s="9">
        <v>20</v>
      </c>
      <c r="U18" s="9">
        <v>100</v>
      </c>
      <c r="V18" s="9" t="s">
        <v>42</v>
      </c>
      <c r="W18" s="9" t="s">
        <v>127</v>
      </c>
      <c r="X18" s="58">
        <v>1</v>
      </c>
      <c r="Y18" s="60">
        <v>1</v>
      </c>
      <c r="Z18" s="51" t="s">
        <v>774</v>
      </c>
    </row>
    <row r="19" spans="1:26" ht="193.8" hidden="1" x14ac:dyDescent="0.3">
      <c r="A19" s="9">
        <v>1</v>
      </c>
      <c r="B19" s="9">
        <v>15</v>
      </c>
      <c r="C19" s="41" t="s">
        <v>24</v>
      </c>
      <c r="D19" s="41" t="s">
        <v>128</v>
      </c>
      <c r="E19" s="41" t="s">
        <v>129</v>
      </c>
      <c r="F19" s="42" t="s">
        <v>130</v>
      </c>
      <c r="G19" s="42" t="s">
        <v>131</v>
      </c>
      <c r="H19" s="42" t="s">
        <v>132</v>
      </c>
      <c r="I19" s="41" t="s">
        <v>133</v>
      </c>
      <c r="J19" s="41" t="s">
        <v>31</v>
      </c>
      <c r="K19" s="48" t="s">
        <v>134</v>
      </c>
      <c r="L19" s="41" t="s">
        <v>135</v>
      </c>
      <c r="M19" s="9">
        <v>100</v>
      </c>
      <c r="N19" s="41" t="s">
        <v>136</v>
      </c>
      <c r="O19" s="41" t="str">
        <f t="shared" si="0"/>
        <v>100 actividades que aportan a la formación en investigación</v>
      </c>
      <c r="P19" s="41" t="s">
        <v>34</v>
      </c>
      <c r="Q19" s="9" t="s">
        <v>42</v>
      </c>
      <c r="R19" s="9" t="s">
        <v>42</v>
      </c>
      <c r="S19" s="9">
        <v>25</v>
      </c>
      <c r="T19" s="9">
        <v>50</v>
      </c>
      <c r="U19" s="9">
        <v>75</v>
      </c>
      <c r="V19" s="9">
        <v>100</v>
      </c>
      <c r="W19" s="9" t="s">
        <v>137</v>
      </c>
      <c r="X19" s="9">
        <v>5</v>
      </c>
      <c r="Y19" s="60">
        <f t="shared" si="1"/>
        <v>6.6666666666666666E-2</v>
      </c>
      <c r="Z19" s="51" t="s">
        <v>775</v>
      </c>
    </row>
    <row r="20" spans="1:26" ht="132.6" hidden="1" x14ac:dyDescent="0.3">
      <c r="A20" s="9">
        <v>3</v>
      </c>
      <c r="B20" s="9">
        <v>16</v>
      </c>
      <c r="C20" s="41" t="s">
        <v>24</v>
      </c>
      <c r="D20" s="41" t="s">
        <v>128</v>
      </c>
      <c r="E20" s="49" t="s">
        <v>138</v>
      </c>
      <c r="F20" s="49" t="s">
        <v>685</v>
      </c>
      <c r="G20" s="42" t="s">
        <v>131</v>
      </c>
      <c r="H20" s="42" t="s">
        <v>139</v>
      </c>
      <c r="I20" s="41" t="s">
        <v>140</v>
      </c>
      <c r="J20" s="41" t="s">
        <v>31</v>
      </c>
      <c r="K20" s="50" t="s">
        <v>31</v>
      </c>
      <c r="L20" s="41" t="s">
        <v>141</v>
      </c>
      <c r="M20" s="9">
        <v>50</v>
      </c>
      <c r="N20" s="41" t="s">
        <v>142</v>
      </c>
      <c r="O20" s="41" t="str">
        <f t="shared" si="0"/>
        <v>50 % de programas académicos que evidencian mejoras</v>
      </c>
      <c r="P20" s="41" t="s">
        <v>34</v>
      </c>
      <c r="Q20" s="9" t="s">
        <v>42</v>
      </c>
      <c r="R20" s="9" t="s">
        <v>42</v>
      </c>
      <c r="S20" s="9">
        <v>10</v>
      </c>
      <c r="T20" s="9">
        <v>25</v>
      </c>
      <c r="U20" s="9">
        <v>40</v>
      </c>
      <c r="V20" s="9">
        <v>50</v>
      </c>
      <c r="W20" s="9" t="s">
        <v>143</v>
      </c>
      <c r="X20" s="9">
        <v>100</v>
      </c>
      <c r="Y20" s="60">
        <f t="shared" si="1"/>
        <v>1</v>
      </c>
      <c r="Z20" s="51" t="s">
        <v>776</v>
      </c>
    </row>
    <row r="21" spans="1:26" ht="112.2" hidden="1" x14ac:dyDescent="0.3">
      <c r="A21" s="9">
        <v>4</v>
      </c>
      <c r="B21" s="9">
        <v>17</v>
      </c>
      <c r="C21" s="41" t="s">
        <v>24</v>
      </c>
      <c r="D21" s="41" t="s">
        <v>128</v>
      </c>
      <c r="E21" s="49" t="s">
        <v>144</v>
      </c>
      <c r="F21" s="42" t="s">
        <v>145</v>
      </c>
      <c r="G21" s="42" t="s">
        <v>131</v>
      </c>
      <c r="H21" s="42" t="s">
        <v>146</v>
      </c>
      <c r="I21" s="41" t="s">
        <v>147</v>
      </c>
      <c r="J21" s="41" t="s">
        <v>31</v>
      </c>
      <c r="K21" s="41" t="s">
        <v>31</v>
      </c>
      <c r="L21" s="41" t="s">
        <v>32</v>
      </c>
      <c r="M21" s="9">
        <v>300</v>
      </c>
      <c r="N21" s="41" t="s">
        <v>148</v>
      </c>
      <c r="O21" s="41" t="str">
        <f t="shared" si="0"/>
        <v>300 participantes del Plan de formación ambiental</v>
      </c>
      <c r="P21" s="41" t="s">
        <v>34</v>
      </c>
      <c r="Q21" s="9" t="s">
        <v>42</v>
      </c>
      <c r="R21" s="9" t="s">
        <v>42</v>
      </c>
      <c r="S21" s="9">
        <v>75</v>
      </c>
      <c r="T21" s="9">
        <v>142</v>
      </c>
      <c r="U21" s="9">
        <v>200</v>
      </c>
      <c r="V21" s="9">
        <v>300</v>
      </c>
      <c r="W21" s="9" t="s">
        <v>137</v>
      </c>
      <c r="X21" s="9">
        <v>280</v>
      </c>
      <c r="Y21" s="60">
        <f t="shared" si="1"/>
        <v>1</v>
      </c>
      <c r="Z21" s="51" t="s">
        <v>686</v>
      </c>
    </row>
    <row r="22" spans="1:26" ht="122.4" hidden="1" x14ac:dyDescent="0.3">
      <c r="A22" s="9">
        <v>5</v>
      </c>
      <c r="B22" s="9">
        <v>18</v>
      </c>
      <c r="C22" s="41" t="s">
        <v>24</v>
      </c>
      <c r="D22" s="41" t="s">
        <v>128</v>
      </c>
      <c r="E22" s="41" t="s">
        <v>149</v>
      </c>
      <c r="F22" s="41" t="s">
        <v>150</v>
      </c>
      <c r="G22" s="42" t="s">
        <v>131</v>
      </c>
      <c r="H22" s="42" t="s">
        <v>151</v>
      </c>
      <c r="I22" s="41" t="s">
        <v>152</v>
      </c>
      <c r="J22" s="41" t="s">
        <v>31</v>
      </c>
      <c r="K22" s="41" t="s">
        <v>31</v>
      </c>
      <c r="L22" s="41" t="s">
        <v>32</v>
      </c>
      <c r="M22" s="9">
        <v>450</v>
      </c>
      <c r="N22" s="41" t="s">
        <v>153</v>
      </c>
      <c r="O22" s="41" t="str">
        <f t="shared" si="0"/>
        <v xml:space="preserve">450 Estudiantes que participan en plan de formación en lenguas extranjeras por periodo académico </v>
      </c>
      <c r="P22" s="41" t="s">
        <v>154</v>
      </c>
      <c r="Q22" s="9">
        <v>450</v>
      </c>
      <c r="R22" s="44">
        <v>44926</v>
      </c>
      <c r="S22" s="9">
        <v>450</v>
      </c>
      <c r="T22" s="9">
        <v>450</v>
      </c>
      <c r="U22" s="9">
        <v>450</v>
      </c>
      <c r="V22" s="9">
        <v>450</v>
      </c>
      <c r="W22" s="9" t="s">
        <v>137</v>
      </c>
      <c r="X22" s="9">
        <v>100</v>
      </c>
      <c r="Y22" s="60">
        <f t="shared" si="1"/>
        <v>0.22222222222222221</v>
      </c>
      <c r="Z22" s="51" t="s">
        <v>777</v>
      </c>
    </row>
    <row r="23" spans="1:26" ht="163.19999999999999" hidden="1" x14ac:dyDescent="0.3">
      <c r="A23" s="9">
        <v>6</v>
      </c>
      <c r="B23" s="9">
        <v>19</v>
      </c>
      <c r="C23" s="41" t="s">
        <v>24</v>
      </c>
      <c r="D23" s="41" t="s">
        <v>128</v>
      </c>
      <c r="E23" s="41" t="s">
        <v>149</v>
      </c>
      <c r="F23" s="41" t="s">
        <v>155</v>
      </c>
      <c r="G23" s="42" t="s">
        <v>131</v>
      </c>
      <c r="H23" s="42" t="s">
        <v>156</v>
      </c>
      <c r="I23" s="41" t="s">
        <v>157</v>
      </c>
      <c r="J23" s="41" t="s">
        <v>31</v>
      </c>
      <c r="K23" s="41" t="s">
        <v>31</v>
      </c>
      <c r="L23" s="41" t="s">
        <v>32</v>
      </c>
      <c r="M23" s="9">
        <v>160</v>
      </c>
      <c r="N23" s="41" t="s">
        <v>158</v>
      </c>
      <c r="O23" s="41" t="str">
        <f t="shared" si="0"/>
        <v>160 Docentes que participan en Seminarios y Cursos de formación en lenguas extranjeras.</v>
      </c>
      <c r="P23" s="41" t="s">
        <v>34</v>
      </c>
      <c r="Q23" s="9" t="s">
        <v>42</v>
      </c>
      <c r="R23" s="9" t="s">
        <v>42</v>
      </c>
      <c r="S23" s="9">
        <v>40</v>
      </c>
      <c r="T23" s="9">
        <v>80</v>
      </c>
      <c r="U23" s="9">
        <v>120</v>
      </c>
      <c r="V23" s="9">
        <v>160</v>
      </c>
      <c r="W23" s="9" t="s">
        <v>137</v>
      </c>
      <c r="X23" s="9">
        <v>74</v>
      </c>
      <c r="Y23" s="60">
        <f t="shared" si="1"/>
        <v>0.6166666666666667</v>
      </c>
      <c r="Z23" s="51" t="s">
        <v>778</v>
      </c>
    </row>
    <row r="24" spans="1:26" ht="61.2" hidden="1" x14ac:dyDescent="0.3">
      <c r="A24" s="9">
        <v>7</v>
      </c>
      <c r="B24" s="9">
        <v>20</v>
      </c>
      <c r="C24" s="41" t="s">
        <v>24</v>
      </c>
      <c r="D24" s="41" t="s">
        <v>128</v>
      </c>
      <c r="E24" s="41" t="s">
        <v>149</v>
      </c>
      <c r="F24" s="42" t="s">
        <v>159</v>
      </c>
      <c r="G24" s="42" t="s">
        <v>131</v>
      </c>
      <c r="H24" s="42" t="s">
        <v>160</v>
      </c>
      <c r="I24" s="41" t="s">
        <v>161</v>
      </c>
      <c r="J24" s="41" t="s">
        <v>57</v>
      </c>
      <c r="K24" s="41" t="s">
        <v>162</v>
      </c>
      <c r="L24" s="41" t="s">
        <v>163</v>
      </c>
      <c r="M24" s="9">
        <v>180</v>
      </c>
      <c r="N24" s="41" t="s">
        <v>164</v>
      </c>
      <c r="O24" s="41" t="str">
        <f t="shared" si="0"/>
        <v>180 Beneficiarios de la oferta virtual del Centro de Lenguas</v>
      </c>
      <c r="P24" s="41" t="s">
        <v>154</v>
      </c>
      <c r="Q24" s="9" t="s">
        <v>42</v>
      </c>
      <c r="R24" s="9" t="s">
        <v>42</v>
      </c>
      <c r="S24" s="9">
        <v>60</v>
      </c>
      <c r="T24" s="9">
        <v>180</v>
      </c>
      <c r="U24" s="9">
        <v>180</v>
      </c>
      <c r="V24" s="9">
        <v>180</v>
      </c>
      <c r="W24" s="9" t="s">
        <v>165</v>
      </c>
      <c r="X24" s="9"/>
      <c r="Y24" s="60">
        <f t="shared" si="1"/>
        <v>0</v>
      </c>
      <c r="Z24" s="51"/>
    </row>
    <row r="25" spans="1:26" ht="51" hidden="1" x14ac:dyDescent="0.3">
      <c r="A25" s="9">
        <v>8</v>
      </c>
      <c r="B25" s="9">
        <v>21</v>
      </c>
      <c r="C25" s="41" t="s">
        <v>24</v>
      </c>
      <c r="D25" s="41" t="s">
        <v>128</v>
      </c>
      <c r="E25" s="41" t="s">
        <v>149</v>
      </c>
      <c r="F25" s="41" t="s">
        <v>166</v>
      </c>
      <c r="G25" s="42" t="s">
        <v>131</v>
      </c>
      <c r="H25" s="42" t="s">
        <v>167</v>
      </c>
      <c r="I25" s="41" t="s">
        <v>168</v>
      </c>
      <c r="J25" s="41" t="s">
        <v>31</v>
      </c>
      <c r="K25" s="41" t="s">
        <v>31</v>
      </c>
      <c r="L25" s="41" t="s">
        <v>32</v>
      </c>
      <c r="M25" s="9">
        <v>100</v>
      </c>
      <c r="N25" s="41" t="s">
        <v>169</v>
      </c>
      <c r="O25" s="41" t="str">
        <f t="shared" si="0"/>
        <v>100 Beneficiarios de la formación continua en otras lenguas</v>
      </c>
      <c r="P25" s="41" t="s">
        <v>34</v>
      </c>
      <c r="Q25" s="9" t="s">
        <v>42</v>
      </c>
      <c r="R25" s="9" t="s">
        <v>42</v>
      </c>
      <c r="S25" s="9">
        <v>25</v>
      </c>
      <c r="T25" s="9">
        <v>50</v>
      </c>
      <c r="U25" s="9">
        <v>75</v>
      </c>
      <c r="V25" s="9">
        <v>100</v>
      </c>
      <c r="W25" s="9" t="s">
        <v>35</v>
      </c>
      <c r="X25" s="9"/>
      <c r="Y25" s="60">
        <f t="shared" si="1"/>
        <v>0</v>
      </c>
      <c r="Z25" s="51"/>
    </row>
    <row r="26" spans="1:26" ht="40.799999999999997" hidden="1" x14ac:dyDescent="0.3">
      <c r="A26" s="9">
        <v>11</v>
      </c>
      <c r="B26" s="9">
        <v>22</v>
      </c>
      <c r="C26" s="41" t="s">
        <v>24</v>
      </c>
      <c r="D26" s="41" t="s">
        <v>25</v>
      </c>
      <c r="E26" s="41" t="s">
        <v>26</v>
      </c>
      <c r="F26" s="42" t="s">
        <v>170</v>
      </c>
      <c r="G26" s="42" t="s">
        <v>131</v>
      </c>
      <c r="H26" s="42" t="s">
        <v>171</v>
      </c>
      <c r="I26" s="41" t="s">
        <v>172</v>
      </c>
      <c r="J26" s="41" t="s">
        <v>57</v>
      </c>
      <c r="K26" s="9" t="s">
        <v>58</v>
      </c>
      <c r="L26" s="41" t="s">
        <v>59</v>
      </c>
      <c r="M26" s="9">
        <v>44</v>
      </c>
      <c r="N26" s="41" t="s">
        <v>173</v>
      </c>
      <c r="O26" s="41" t="str">
        <f t="shared" si="0"/>
        <v>44 Docentes inscritos en cursos de extensión</v>
      </c>
      <c r="P26" s="41" t="s">
        <v>34</v>
      </c>
      <c r="Q26" s="9" t="s">
        <v>42</v>
      </c>
      <c r="R26" s="9" t="s">
        <v>42</v>
      </c>
      <c r="S26" s="9">
        <v>25</v>
      </c>
      <c r="T26" s="9">
        <v>44</v>
      </c>
      <c r="U26" s="9">
        <v>44</v>
      </c>
      <c r="V26" s="9">
        <v>44</v>
      </c>
      <c r="W26" s="9" t="s">
        <v>174</v>
      </c>
      <c r="X26" s="9">
        <v>50</v>
      </c>
      <c r="Y26" s="60">
        <f t="shared" si="1"/>
        <v>1</v>
      </c>
      <c r="Z26" s="51" t="s">
        <v>779</v>
      </c>
    </row>
    <row r="27" spans="1:26" ht="60" hidden="1" x14ac:dyDescent="0.3">
      <c r="A27" s="9">
        <v>13</v>
      </c>
      <c r="B27" s="9">
        <v>23</v>
      </c>
      <c r="C27" s="41" t="s">
        <v>24</v>
      </c>
      <c r="D27" s="41" t="s">
        <v>25</v>
      </c>
      <c r="E27" s="41" t="s">
        <v>37</v>
      </c>
      <c r="F27" s="42" t="s">
        <v>175</v>
      </c>
      <c r="G27" s="42" t="s">
        <v>131</v>
      </c>
      <c r="H27" s="42" t="s">
        <v>176</v>
      </c>
      <c r="I27" s="41" t="s">
        <v>177</v>
      </c>
      <c r="J27" s="41" t="s">
        <v>100</v>
      </c>
      <c r="K27" s="41" t="s">
        <v>125</v>
      </c>
      <c r="L27" s="41" t="s">
        <v>119</v>
      </c>
      <c r="M27" s="9">
        <v>35</v>
      </c>
      <c r="N27" s="41" t="s">
        <v>178</v>
      </c>
      <c r="O27" s="41" t="str">
        <f t="shared" si="0"/>
        <v>35 % de docentes beneficiados del plan integral de bienestar</v>
      </c>
      <c r="P27" s="41" t="s">
        <v>34</v>
      </c>
      <c r="Q27" s="9" t="s">
        <v>42</v>
      </c>
      <c r="R27" s="9" t="s">
        <v>42</v>
      </c>
      <c r="S27" s="9">
        <v>18</v>
      </c>
      <c r="T27" s="9">
        <v>25</v>
      </c>
      <c r="U27" s="9">
        <v>30</v>
      </c>
      <c r="V27" s="9">
        <v>35</v>
      </c>
      <c r="W27" s="9" t="s">
        <v>96</v>
      </c>
      <c r="X27" s="9">
        <v>0</v>
      </c>
      <c r="Y27" s="60">
        <f t="shared" si="1"/>
        <v>0</v>
      </c>
      <c r="Z27" s="61" t="s">
        <v>779</v>
      </c>
    </row>
    <row r="28" spans="1:26" ht="81.599999999999994" hidden="1" x14ac:dyDescent="0.3">
      <c r="A28" s="9">
        <v>65</v>
      </c>
      <c r="B28" s="9">
        <v>24</v>
      </c>
      <c r="C28" s="41" t="s">
        <v>24</v>
      </c>
      <c r="D28" s="41" t="s">
        <v>25</v>
      </c>
      <c r="E28" s="41" t="s">
        <v>37</v>
      </c>
      <c r="F28" s="41" t="s">
        <v>179</v>
      </c>
      <c r="G28" s="42" t="s">
        <v>131</v>
      </c>
      <c r="H28" s="42" t="s">
        <v>180</v>
      </c>
      <c r="I28" s="41" t="s">
        <v>92</v>
      </c>
      <c r="J28" s="41" t="s">
        <v>31</v>
      </c>
      <c r="K28" s="41" t="s">
        <v>31</v>
      </c>
      <c r="L28" s="41" t="s">
        <v>32</v>
      </c>
      <c r="M28" s="9">
        <v>100</v>
      </c>
      <c r="N28" s="41" t="s">
        <v>181</v>
      </c>
      <c r="O28" s="41" t="str">
        <f t="shared" si="0"/>
        <v xml:space="preserve">100 % de avance propuesta de reforma estatuto docente </v>
      </c>
      <c r="P28" s="41" t="s">
        <v>34</v>
      </c>
      <c r="Q28" s="9" t="s">
        <v>42</v>
      </c>
      <c r="R28" s="9" t="s">
        <v>42</v>
      </c>
      <c r="S28" s="9">
        <v>0</v>
      </c>
      <c r="T28" s="9">
        <v>0</v>
      </c>
      <c r="U28" s="9">
        <v>0</v>
      </c>
      <c r="V28" s="9">
        <v>100</v>
      </c>
      <c r="W28" s="9" t="s">
        <v>96</v>
      </c>
      <c r="X28" s="9">
        <v>50</v>
      </c>
      <c r="Y28" s="60" t="str">
        <f t="shared" si="1"/>
        <v xml:space="preserve"> </v>
      </c>
      <c r="Z28" s="51" t="s">
        <v>687</v>
      </c>
    </row>
    <row r="29" spans="1:26" ht="60" hidden="1" x14ac:dyDescent="0.3">
      <c r="A29" s="9">
        <v>66</v>
      </c>
      <c r="B29" s="9">
        <v>25</v>
      </c>
      <c r="C29" s="41" t="s">
        <v>24</v>
      </c>
      <c r="D29" s="41" t="s">
        <v>25</v>
      </c>
      <c r="E29" s="41" t="s">
        <v>37</v>
      </c>
      <c r="F29" s="41" t="s">
        <v>182</v>
      </c>
      <c r="G29" s="42" t="s">
        <v>131</v>
      </c>
      <c r="H29" s="42" t="s">
        <v>183</v>
      </c>
      <c r="I29" s="41" t="s">
        <v>92</v>
      </c>
      <c r="J29" s="41" t="s">
        <v>31</v>
      </c>
      <c r="K29" s="41" t="s">
        <v>31</v>
      </c>
      <c r="L29" s="41" t="s">
        <v>32</v>
      </c>
      <c r="M29" s="9">
        <v>100</v>
      </c>
      <c r="N29" s="41" t="s">
        <v>184</v>
      </c>
      <c r="O29" s="41" t="str">
        <f t="shared" si="0"/>
        <v>100 % de avance de la reforma normativa</v>
      </c>
      <c r="P29" s="41" t="s">
        <v>34</v>
      </c>
      <c r="Q29" s="9" t="s">
        <v>42</v>
      </c>
      <c r="R29" s="9" t="s">
        <v>42</v>
      </c>
      <c r="S29" s="9">
        <v>30</v>
      </c>
      <c r="T29" s="9">
        <v>70</v>
      </c>
      <c r="U29" s="9">
        <v>100</v>
      </c>
      <c r="V29" s="9" t="s">
        <v>42</v>
      </c>
      <c r="W29" s="9" t="s">
        <v>35</v>
      </c>
      <c r="X29" s="9">
        <v>60</v>
      </c>
      <c r="Y29" s="60">
        <f t="shared" si="1"/>
        <v>0.6</v>
      </c>
      <c r="Z29" s="51" t="s">
        <v>688</v>
      </c>
    </row>
    <row r="30" spans="1:26" ht="61.2" hidden="1" x14ac:dyDescent="0.3">
      <c r="A30" s="9">
        <v>14</v>
      </c>
      <c r="B30" s="9">
        <v>26</v>
      </c>
      <c r="C30" s="41" t="s">
        <v>24</v>
      </c>
      <c r="D30" s="41" t="s">
        <v>25</v>
      </c>
      <c r="E30" s="41" t="s">
        <v>185</v>
      </c>
      <c r="F30" s="41" t="s">
        <v>186</v>
      </c>
      <c r="G30" s="42" t="s">
        <v>131</v>
      </c>
      <c r="H30" s="42" t="s">
        <v>187</v>
      </c>
      <c r="I30" s="41" t="s">
        <v>31</v>
      </c>
      <c r="J30" s="41" t="s">
        <v>31</v>
      </c>
      <c r="K30" s="41" t="s">
        <v>31</v>
      </c>
      <c r="L30" s="41" t="s">
        <v>32</v>
      </c>
      <c r="M30" s="9">
        <v>100</v>
      </c>
      <c r="N30" s="41" t="s">
        <v>188</v>
      </c>
      <c r="O30" s="41" t="str">
        <f>IF(M30="","",((ROUND(M30,2))&amp;" "&amp;N30))</f>
        <v>100 % de avance en el diseño del Sistema de evaluación de profesores</v>
      </c>
      <c r="P30" s="41" t="s">
        <v>34</v>
      </c>
      <c r="Q30" s="9" t="s">
        <v>42</v>
      </c>
      <c r="R30" s="9" t="s">
        <v>42</v>
      </c>
      <c r="S30" s="9">
        <v>30</v>
      </c>
      <c r="T30" s="9">
        <v>50</v>
      </c>
      <c r="U30" s="9">
        <v>70</v>
      </c>
      <c r="V30" s="9">
        <v>100</v>
      </c>
      <c r="W30" s="9" t="s">
        <v>35</v>
      </c>
      <c r="X30" s="9">
        <v>50</v>
      </c>
      <c r="Y30" s="60">
        <f t="shared" si="1"/>
        <v>0.7142857142857143</v>
      </c>
      <c r="Z30" s="51" t="s">
        <v>780</v>
      </c>
    </row>
    <row r="31" spans="1:26" ht="72" hidden="1" x14ac:dyDescent="0.3">
      <c r="A31" s="9" t="s">
        <v>36</v>
      </c>
      <c r="B31" s="9">
        <v>27</v>
      </c>
      <c r="C31" s="41" t="s">
        <v>24</v>
      </c>
      <c r="D31" s="41" t="s">
        <v>189</v>
      </c>
      <c r="E31" s="41" t="s">
        <v>190</v>
      </c>
      <c r="F31" s="42" t="s">
        <v>191</v>
      </c>
      <c r="G31" s="42" t="s">
        <v>131</v>
      </c>
      <c r="H31" s="42" t="s">
        <v>192</v>
      </c>
      <c r="I31" s="41" t="s">
        <v>193</v>
      </c>
      <c r="J31" s="41" t="s">
        <v>57</v>
      </c>
      <c r="K31" s="41" t="s">
        <v>57</v>
      </c>
      <c r="L31" s="41" t="s">
        <v>135</v>
      </c>
      <c r="M31" s="9">
        <v>8</v>
      </c>
      <c r="N31" s="41" t="s">
        <v>194</v>
      </c>
      <c r="O31" s="41" t="str">
        <f>IF(M31="","",(M31&amp;" "&amp;N31))</f>
        <v>8 observatorios, museos y otros espacios especializados de la UPN  con sostenibilidad</v>
      </c>
      <c r="P31" s="41" t="s">
        <v>34</v>
      </c>
      <c r="Q31" s="9" t="s">
        <v>42</v>
      </c>
      <c r="R31" s="9" t="s">
        <v>42</v>
      </c>
      <c r="S31" s="9">
        <v>4</v>
      </c>
      <c r="T31" s="9">
        <v>5</v>
      </c>
      <c r="U31" s="43" t="s">
        <v>42</v>
      </c>
      <c r="V31" s="43" t="s">
        <v>42</v>
      </c>
      <c r="W31" s="9" t="s">
        <v>43</v>
      </c>
      <c r="X31" s="9"/>
      <c r="Y31" s="59"/>
      <c r="Z31" s="9"/>
    </row>
    <row r="32" spans="1:26" ht="40.799999999999997" hidden="1" x14ac:dyDescent="0.3">
      <c r="A32" s="9">
        <v>17</v>
      </c>
      <c r="B32" s="9">
        <v>28</v>
      </c>
      <c r="C32" s="41" t="s">
        <v>24</v>
      </c>
      <c r="D32" s="41" t="s">
        <v>189</v>
      </c>
      <c r="E32" s="41" t="s">
        <v>190</v>
      </c>
      <c r="F32" s="42" t="s">
        <v>195</v>
      </c>
      <c r="G32" s="42" t="s">
        <v>131</v>
      </c>
      <c r="H32" s="42" t="s">
        <v>196</v>
      </c>
      <c r="I32" s="41" t="s">
        <v>197</v>
      </c>
      <c r="J32" s="41" t="s">
        <v>57</v>
      </c>
      <c r="K32" s="9" t="s">
        <v>198</v>
      </c>
      <c r="L32" s="41" t="s">
        <v>135</v>
      </c>
      <c r="M32" s="9">
        <v>10</v>
      </c>
      <c r="N32" s="41" t="s">
        <v>199</v>
      </c>
      <c r="O32" s="41" t="str">
        <f>IF(M32="","",(M32&amp;" "&amp;N32))</f>
        <v>10 Proyectos de construcción de materiales educativos</v>
      </c>
      <c r="P32" s="41" t="s">
        <v>34</v>
      </c>
      <c r="Q32" s="9" t="s">
        <v>42</v>
      </c>
      <c r="R32" s="9" t="s">
        <v>42</v>
      </c>
      <c r="S32" s="9">
        <v>1</v>
      </c>
      <c r="T32" s="9">
        <v>3</v>
      </c>
      <c r="U32" s="9">
        <v>6</v>
      </c>
      <c r="V32" s="9">
        <v>10</v>
      </c>
      <c r="W32" s="9" t="s">
        <v>137</v>
      </c>
      <c r="X32" s="9">
        <v>1</v>
      </c>
      <c r="Y32" s="60">
        <f t="shared" si="1"/>
        <v>0.16666666666666666</v>
      </c>
      <c r="Z32" s="51" t="s">
        <v>689</v>
      </c>
    </row>
    <row r="33" spans="1:26" s="32" customFormat="1" ht="31.5" hidden="1" customHeight="1" x14ac:dyDescent="0.3">
      <c r="A33" s="9">
        <v>19</v>
      </c>
      <c r="B33" s="9">
        <v>29</v>
      </c>
      <c r="C33" s="41" t="s">
        <v>24</v>
      </c>
      <c r="D33" s="41" t="s">
        <v>189</v>
      </c>
      <c r="E33" s="41" t="s">
        <v>200</v>
      </c>
      <c r="F33" s="42" t="s">
        <v>201</v>
      </c>
      <c r="G33" s="42" t="s">
        <v>131</v>
      </c>
      <c r="H33" s="42" t="s">
        <v>202</v>
      </c>
      <c r="I33" s="41" t="s">
        <v>48</v>
      </c>
      <c r="J33" s="41" t="s">
        <v>47</v>
      </c>
      <c r="K33" s="41" t="s">
        <v>48</v>
      </c>
      <c r="L33" s="41" t="s">
        <v>49</v>
      </c>
      <c r="M33" s="9">
        <v>7</v>
      </c>
      <c r="N33" s="41" t="s">
        <v>203</v>
      </c>
      <c r="O33" s="41" t="str">
        <f>IF(M33="","",(M33&amp;" "&amp;N33))</f>
        <v>7 proyectos de investigación y proyección social y extensión en IPN y/o Escuela Maternal</v>
      </c>
      <c r="P33" s="41" t="s">
        <v>204</v>
      </c>
      <c r="Q33" s="9" t="s">
        <v>42</v>
      </c>
      <c r="R33" s="9" t="s">
        <v>42</v>
      </c>
      <c r="S33" s="9">
        <v>1</v>
      </c>
      <c r="T33" s="9">
        <v>2</v>
      </c>
      <c r="U33" s="9">
        <v>2</v>
      </c>
      <c r="V33" s="9">
        <v>2</v>
      </c>
      <c r="W33" s="9" t="s">
        <v>35</v>
      </c>
      <c r="X33" s="9"/>
      <c r="Y33" s="60">
        <f t="shared" si="1"/>
        <v>0</v>
      </c>
      <c r="Z33" s="51"/>
    </row>
    <row r="34" spans="1:26" ht="71.400000000000006" hidden="1" x14ac:dyDescent="0.3">
      <c r="A34" s="9">
        <v>20</v>
      </c>
      <c r="B34" s="9">
        <v>30</v>
      </c>
      <c r="C34" s="41" t="s">
        <v>24</v>
      </c>
      <c r="D34" s="41" t="s">
        <v>189</v>
      </c>
      <c r="E34" s="41" t="s">
        <v>200</v>
      </c>
      <c r="F34" s="42" t="s">
        <v>205</v>
      </c>
      <c r="G34" s="42" t="s">
        <v>131</v>
      </c>
      <c r="H34" s="42" t="s">
        <v>206</v>
      </c>
      <c r="I34" s="41" t="s">
        <v>207</v>
      </c>
      <c r="J34" s="41" t="s">
        <v>31</v>
      </c>
      <c r="K34" s="41" t="s">
        <v>31</v>
      </c>
      <c r="L34" s="41" t="s">
        <v>208</v>
      </c>
      <c r="M34" s="9">
        <v>180</v>
      </c>
      <c r="N34" s="41" t="s">
        <v>209</v>
      </c>
      <c r="O34" s="41" t="str">
        <f>IF(M34="","",(M34&amp;" "&amp;N34))</f>
        <v xml:space="preserve">180 Practicantes y pasantes en escenarios de investigación e innovación pedagógica y didáctica  </v>
      </c>
      <c r="P34" s="41" t="s">
        <v>34</v>
      </c>
      <c r="Q34" s="9" t="s">
        <v>42</v>
      </c>
      <c r="R34" s="9" t="s">
        <v>42</v>
      </c>
      <c r="S34" s="9">
        <v>80</v>
      </c>
      <c r="T34" s="9">
        <v>150</v>
      </c>
      <c r="U34" s="9">
        <v>170</v>
      </c>
      <c r="V34" s="9">
        <v>180</v>
      </c>
      <c r="W34" s="9" t="s">
        <v>96</v>
      </c>
      <c r="X34" s="9">
        <v>0</v>
      </c>
      <c r="Y34" s="60">
        <f t="shared" si="1"/>
        <v>0</v>
      </c>
      <c r="Z34" s="61" t="s">
        <v>690</v>
      </c>
    </row>
    <row r="35" spans="1:26" ht="71.400000000000006" hidden="1" x14ac:dyDescent="0.3">
      <c r="A35" s="29">
        <v>21</v>
      </c>
      <c r="B35" s="9">
        <v>31</v>
      </c>
      <c r="C35" s="41" t="s">
        <v>24</v>
      </c>
      <c r="D35" s="41" t="s">
        <v>189</v>
      </c>
      <c r="E35" s="41" t="s">
        <v>200</v>
      </c>
      <c r="F35" s="42" t="s">
        <v>210</v>
      </c>
      <c r="G35" s="42" t="s">
        <v>131</v>
      </c>
      <c r="H35" s="42" t="s">
        <v>211</v>
      </c>
      <c r="I35" s="41" t="s">
        <v>212</v>
      </c>
      <c r="J35" s="41" t="s">
        <v>31</v>
      </c>
      <c r="K35" s="41" t="s">
        <v>31</v>
      </c>
      <c r="L35" s="41" t="s">
        <v>32</v>
      </c>
      <c r="M35" s="9">
        <v>4000</v>
      </c>
      <c r="N35" s="41" t="s">
        <v>213</v>
      </c>
      <c r="O35" s="41" t="s">
        <v>214</v>
      </c>
      <c r="P35" s="41" t="s">
        <v>34</v>
      </c>
      <c r="Q35" s="9">
        <v>3771</v>
      </c>
      <c r="R35" s="44">
        <v>44926</v>
      </c>
      <c r="S35" s="9">
        <v>3700</v>
      </c>
      <c r="T35" s="9">
        <v>3800</v>
      </c>
      <c r="U35" s="9">
        <v>3900</v>
      </c>
      <c r="V35" s="9">
        <v>4000</v>
      </c>
      <c r="W35" s="9" t="s">
        <v>96</v>
      </c>
      <c r="X35" s="9">
        <v>3875</v>
      </c>
      <c r="Y35" s="60">
        <f t="shared" si="1"/>
        <v>0.99358974358974361</v>
      </c>
      <c r="Z35" s="61" t="s">
        <v>691</v>
      </c>
    </row>
    <row r="36" spans="1:26" ht="72" hidden="1" x14ac:dyDescent="0.3">
      <c r="A36" s="9">
        <v>22</v>
      </c>
      <c r="B36" s="9">
        <v>32</v>
      </c>
      <c r="C36" s="41" t="s">
        <v>51</v>
      </c>
      <c r="D36" s="41" t="s">
        <v>52</v>
      </c>
      <c r="E36" s="41" t="s">
        <v>53</v>
      </c>
      <c r="F36" s="42" t="s">
        <v>215</v>
      </c>
      <c r="G36" s="42" t="s">
        <v>131</v>
      </c>
      <c r="H36" s="42" t="s">
        <v>216</v>
      </c>
      <c r="I36" s="41" t="s">
        <v>217</v>
      </c>
      <c r="J36" s="41" t="s">
        <v>31</v>
      </c>
      <c r="K36" s="41" t="s">
        <v>218</v>
      </c>
      <c r="L36" s="41" t="s">
        <v>32</v>
      </c>
      <c r="M36" s="9">
        <v>30</v>
      </c>
      <c r="N36" s="41" t="s">
        <v>219</v>
      </c>
      <c r="O36" s="41" t="str">
        <f>IF(M36="","",(M36&amp;" "&amp;N36))</f>
        <v xml:space="preserve">30 % de programas académicos con oferta en plataforma virtual </v>
      </c>
      <c r="P36" s="41" t="s">
        <v>34</v>
      </c>
      <c r="Q36" s="9">
        <v>0.5</v>
      </c>
      <c r="R36" s="44">
        <v>44926</v>
      </c>
      <c r="S36" s="9">
        <v>5</v>
      </c>
      <c r="T36" s="9">
        <v>15</v>
      </c>
      <c r="U36" s="9">
        <v>25</v>
      </c>
      <c r="V36" s="9">
        <v>30</v>
      </c>
      <c r="W36" s="9" t="s">
        <v>35</v>
      </c>
      <c r="X36" s="9">
        <v>21</v>
      </c>
      <c r="Y36" s="60">
        <f t="shared" si="1"/>
        <v>0.84</v>
      </c>
      <c r="Z36" s="51" t="s">
        <v>692</v>
      </c>
    </row>
    <row r="37" spans="1:26" ht="72" hidden="1" x14ac:dyDescent="0.3">
      <c r="A37" s="9">
        <v>24</v>
      </c>
      <c r="B37" s="9">
        <v>33</v>
      </c>
      <c r="C37" s="41" t="s">
        <v>51</v>
      </c>
      <c r="D37" s="41" t="s">
        <v>52</v>
      </c>
      <c r="E37" s="41" t="s">
        <v>53</v>
      </c>
      <c r="F37" s="42" t="s">
        <v>220</v>
      </c>
      <c r="G37" s="42" t="s">
        <v>131</v>
      </c>
      <c r="H37" s="42" t="s">
        <v>221</v>
      </c>
      <c r="I37" s="41" t="s">
        <v>222</v>
      </c>
      <c r="J37" s="41" t="s">
        <v>31</v>
      </c>
      <c r="K37" s="41" t="s">
        <v>31</v>
      </c>
      <c r="L37" s="41" t="s">
        <v>32</v>
      </c>
      <c r="M37" s="9">
        <v>350</v>
      </c>
      <c r="N37" s="41" t="s">
        <v>223</v>
      </c>
      <c r="O37" s="41" t="s">
        <v>224</v>
      </c>
      <c r="P37" s="41" t="s">
        <v>34</v>
      </c>
      <c r="Q37" s="9" t="s">
        <v>42</v>
      </c>
      <c r="R37" s="44" t="s">
        <v>42</v>
      </c>
      <c r="S37" s="9">
        <v>50</v>
      </c>
      <c r="T37" s="9">
        <v>130</v>
      </c>
      <c r="U37" s="9">
        <v>250</v>
      </c>
      <c r="V37" s="9">
        <v>350</v>
      </c>
      <c r="W37" s="9" t="s">
        <v>137</v>
      </c>
      <c r="X37" s="9">
        <v>1</v>
      </c>
      <c r="Y37" s="60">
        <f t="shared" si="1"/>
        <v>4.0000000000000001E-3</v>
      </c>
      <c r="Z37" s="61" t="s">
        <v>693</v>
      </c>
    </row>
    <row r="38" spans="1:26" ht="71.400000000000006" hidden="1" x14ac:dyDescent="0.3">
      <c r="A38" s="9">
        <v>25</v>
      </c>
      <c r="B38" s="9">
        <v>34</v>
      </c>
      <c r="C38" s="41" t="s">
        <v>51</v>
      </c>
      <c r="D38" s="41" t="s">
        <v>52</v>
      </c>
      <c r="E38" s="41" t="s">
        <v>62</v>
      </c>
      <c r="F38" s="42" t="s">
        <v>225</v>
      </c>
      <c r="G38" s="42" t="s">
        <v>131</v>
      </c>
      <c r="H38" s="42" t="s">
        <v>226</v>
      </c>
      <c r="I38" s="41" t="s">
        <v>227</v>
      </c>
      <c r="J38" s="41" t="s">
        <v>47</v>
      </c>
      <c r="K38" s="41" t="s">
        <v>141</v>
      </c>
      <c r="L38" s="41" t="s">
        <v>141</v>
      </c>
      <c r="M38" s="9">
        <v>95</v>
      </c>
      <c r="N38" s="41" t="s">
        <v>228</v>
      </c>
      <c r="O38" s="41" t="str">
        <f t="shared" ref="O38:O69" si="2">IF(M38="","",(M38&amp;" "&amp;N38))</f>
        <v>95 % de ejecución en planes de mejoramiento de programas académicos</v>
      </c>
      <c r="P38" s="41" t="s">
        <v>34</v>
      </c>
      <c r="Q38" s="9">
        <v>0</v>
      </c>
      <c r="R38" s="44" t="s">
        <v>42</v>
      </c>
      <c r="S38" s="9">
        <v>75</v>
      </c>
      <c r="T38" s="9">
        <v>80</v>
      </c>
      <c r="U38" s="9">
        <v>90</v>
      </c>
      <c r="V38" s="9">
        <v>95</v>
      </c>
      <c r="W38" s="9" t="s">
        <v>35</v>
      </c>
      <c r="X38" s="9">
        <v>69</v>
      </c>
      <c r="Y38" s="60">
        <f t="shared" si="1"/>
        <v>0.76666666666666672</v>
      </c>
      <c r="Z38" s="61" t="s">
        <v>694</v>
      </c>
    </row>
    <row r="39" spans="1:26" ht="71.400000000000006" hidden="1" x14ac:dyDescent="0.3">
      <c r="A39" s="9">
        <v>27</v>
      </c>
      <c r="B39" s="9">
        <v>35</v>
      </c>
      <c r="C39" s="41" t="s">
        <v>51</v>
      </c>
      <c r="D39" s="41" t="s">
        <v>52</v>
      </c>
      <c r="E39" s="41" t="s">
        <v>62</v>
      </c>
      <c r="F39" s="42" t="s">
        <v>229</v>
      </c>
      <c r="G39" s="42" t="s">
        <v>131</v>
      </c>
      <c r="H39" s="42" t="s">
        <v>230</v>
      </c>
      <c r="I39" s="41" t="s">
        <v>231</v>
      </c>
      <c r="J39" s="51" t="s">
        <v>31</v>
      </c>
      <c r="K39" s="51" t="s">
        <v>31</v>
      </c>
      <c r="L39" s="41" t="s">
        <v>141</v>
      </c>
      <c r="M39" s="9">
        <v>15</v>
      </c>
      <c r="N39" s="41" t="s">
        <v>232</v>
      </c>
      <c r="O39" s="41" t="str">
        <f t="shared" si="2"/>
        <v>15 % de programas académicos ofertados en diferentes regiones.</v>
      </c>
      <c r="P39" s="41" t="s">
        <v>34</v>
      </c>
      <c r="Q39" s="9" t="s">
        <v>42</v>
      </c>
      <c r="R39" s="9" t="s">
        <v>42</v>
      </c>
      <c r="S39" s="9">
        <v>0</v>
      </c>
      <c r="T39" s="9">
        <v>5</v>
      </c>
      <c r="U39" s="9">
        <v>10</v>
      </c>
      <c r="V39" s="9">
        <v>15</v>
      </c>
      <c r="W39" s="9" t="s">
        <v>233</v>
      </c>
      <c r="X39" s="9">
        <v>26</v>
      </c>
      <c r="Y39" s="60">
        <f t="shared" si="1"/>
        <v>1</v>
      </c>
      <c r="Z39" s="51" t="s">
        <v>695</v>
      </c>
    </row>
    <row r="40" spans="1:26" ht="71.400000000000006" hidden="1" x14ac:dyDescent="0.3">
      <c r="A40" s="9">
        <v>68</v>
      </c>
      <c r="B40" s="9">
        <v>36</v>
      </c>
      <c r="C40" s="41" t="s">
        <v>51</v>
      </c>
      <c r="D40" s="41" t="s">
        <v>52</v>
      </c>
      <c r="E40" s="41" t="s">
        <v>62</v>
      </c>
      <c r="F40" s="41" t="s">
        <v>234</v>
      </c>
      <c r="G40" s="42" t="s">
        <v>131</v>
      </c>
      <c r="H40" s="42" t="s">
        <v>235</v>
      </c>
      <c r="I40" s="41" t="s">
        <v>236</v>
      </c>
      <c r="J40" s="41" t="s">
        <v>31</v>
      </c>
      <c r="K40" s="41" t="s">
        <v>31</v>
      </c>
      <c r="L40" s="41" t="s">
        <v>32</v>
      </c>
      <c r="M40" s="9">
        <v>3</v>
      </c>
      <c r="N40" s="41" t="s">
        <v>237</v>
      </c>
      <c r="O40" s="41" t="str">
        <f t="shared" si="2"/>
        <v xml:space="preserve">3 Documentos que favorecen la flexibilidad curricular. </v>
      </c>
      <c r="P40" s="41" t="s">
        <v>34</v>
      </c>
      <c r="Q40" s="9" t="s">
        <v>42</v>
      </c>
      <c r="R40" s="9" t="s">
        <v>42</v>
      </c>
      <c r="S40" s="9">
        <v>1</v>
      </c>
      <c r="T40" s="9">
        <v>1</v>
      </c>
      <c r="U40" s="9">
        <v>1</v>
      </c>
      <c r="V40" s="9" t="s">
        <v>42</v>
      </c>
      <c r="W40" s="9" t="s">
        <v>35</v>
      </c>
      <c r="X40" s="9"/>
      <c r="Y40" s="60">
        <f t="shared" si="1"/>
        <v>0</v>
      </c>
      <c r="Z40" s="51"/>
    </row>
    <row r="41" spans="1:26" ht="127.5" hidden="1" customHeight="1" x14ac:dyDescent="0.3">
      <c r="A41" s="9">
        <v>28</v>
      </c>
      <c r="B41" s="9">
        <v>37</v>
      </c>
      <c r="C41" s="41" t="s">
        <v>51</v>
      </c>
      <c r="D41" s="41" t="s">
        <v>52</v>
      </c>
      <c r="E41" s="41" t="s">
        <v>62</v>
      </c>
      <c r="F41" s="42" t="s">
        <v>238</v>
      </c>
      <c r="G41" s="42" t="s">
        <v>131</v>
      </c>
      <c r="H41" s="42" t="s">
        <v>239</v>
      </c>
      <c r="I41" s="41" t="s">
        <v>240</v>
      </c>
      <c r="J41" s="41" t="s">
        <v>31</v>
      </c>
      <c r="K41" s="41" t="s">
        <v>31</v>
      </c>
      <c r="L41" s="41" t="s">
        <v>32</v>
      </c>
      <c r="M41" s="9">
        <v>80</v>
      </c>
      <c r="N41" s="41" t="s">
        <v>238</v>
      </c>
      <c r="O41" s="41" t="str">
        <f t="shared" si="2"/>
        <v>80 Estudiantes beneficiados con oferta académica con doble titulación o doble programa</v>
      </c>
      <c r="P41" s="41" t="s">
        <v>34</v>
      </c>
      <c r="Q41" s="9" t="s">
        <v>42</v>
      </c>
      <c r="R41" s="9" t="s">
        <v>42</v>
      </c>
      <c r="S41" s="9">
        <v>20</v>
      </c>
      <c r="T41" s="9">
        <v>45</v>
      </c>
      <c r="U41" s="9">
        <v>60</v>
      </c>
      <c r="V41" s="9">
        <v>80</v>
      </c>
      <c r="W41" s="9" t="s">
        <v>96</v>
      </c>
      <c r="X41" s="9">
        <v>2</v>
      </c>
      <c r="Y41" s="60">
        <f t="shared" si="1"/>
        <v>3.3333333333333333E-2</v>
      </c>
      <c r="Z41" s="61" t="s">
        <v>781</v>
      </c>
    </row>
    <row r="42" spans="1:26" ht="72" hidden="1" x14ac:dyDescent="0.3">
      <c r="A42" s="9">
        <v>30</v>
      </c>
      <c r="B42" s="9">
        <v>38</v>
      </c>
      <c r="C42" s="41" t="s">
        <v>51</v>
      </c>
      <c r="D42" s="41" t="s">
        <v>52</v>
      </c>
      <c r="E42" s="41" t="s">
        <v>62</v>
      </c>
      <c r="F42" s="42" t="s">
        <v>241</v>
      </c>
      <c r="G42" s="42" t="s">
        <v>131</v>
      </c>
      <c r="H42" s="42" t="s">
        <v>242</v>
      </c>
      <c r="I42" s="41" t="s">
        <v>243</v>
      </c>
      <c r="J42" s="41" t="s">
        <v>31</v>
      </c>
      <c r="K42" s="41" t="s">
        <v>31</v>
      </c>
      <c r="L42" s="41" t="s">
        <v>32</v>
      </c>
      <c r="M42" s="9">
        <v>8</v>
      </c>
      <c r="N42" s="41" t="s">
        <v>244</v>
      </c>
      <c r="O42" s="41" t="str">
        <f t="shared" si="2"/>
        <v>8 Convenios suscritos para ampliación de cohortes</v>
      </c>
      <c r="P42" s="41" t="s">
        <v>75</v>
      </c>
      <c r="Q42" s="9">
        <v>3</v>
      </c>
      <c r="R42" s="44">
        <v>44926</v>
      </c>
      <c r="S42" s="9">
        <v>3</v>
      </c>
      <c r="T42" s="9">
        <v>1</v>
      </c>
      <c r="U42" s="9">
        <v>3</v>
      </c>
      <c r="V42" s="9">
        <v>1</v>
      </c>
      <c r="W42" s="9" t="s">
        <v>245</v>
      </c>
      <c r="X42" s="9">
        <v>0</v>
      </c>
      <c r="Y42" s="60">
        <f t="shared" si="1"/>
        <v>0</v>
      </c>
      <c r="Z42" s="61" t="s">
        <v>696</v>
      </c>
    </row>
    <row r="43" spans="1:26" ht="65.25" hidden="1" customHeight="1" x14ac:dyDescent="0.3">
      <c r="A43" s="9">
        <v>32</v>
      </c>
      <c r="B43" s="9">
        <v>39</v>
      </c>
      <c r="C43" s="41" t="s">
        <v>51</v>
      </c>
      <c r="D43" s="41" t="s">
        <v>52</v>
      </c>
      <c r="E43" s="41" t="s">
        <v>62</v>
      </c>
      <c r="F43" s="42" t="s">
        <v>246</v>
      </c>
      <c r="G43" s="42" t="s">
        <v>131</v>
      </c>
      <c r="H43" s="42" t="s">
        <v>247</v>
      </c>
      <c r="I43" s="41" t="s">
        <v>248</v>
      </c>
      <c r="J43" s="41" t="s">
        <v>47</v>
      </c>
      <c r="K43" s="41" t="s">
        <v>249</v>
      </c>
      <c r="L43" s="41" t="s">
        <v>250</v>
      </c>
      <c r="M43" s="9">
        <v>4</v>
      </c>
      <c r="N43" s="41" t="s">
        <v>251</v>
      </c>
      <c r="O43" s="41" t="str">
        <f t="shared" si="2"/>
        <v xml:space="preserve">4 % de Programas que inician internacionalización de currículo </v>
      </c>
      <c r="P43" s="41" t="s">
        <v>34</v>
      </c>
      <c r="Q43" s="9" t="s">
        <v>42</v>
      </c>
      <c r="R43" s="9" t="s">
        <v>42</v>
      </c>
      <c r="S43" s="9">
        <v>1</v>
      </c>
      <c r="T43" s="9">
        <v>2</v>
      </c>
      <c r="U43" s="9">
        <v>3</v>
      </c>
      <c r="V43" s="9">
        <v>4</v>
      </c>
      <c r="W43" s="9" t="s">
        <v>245</v>
      </c>
      <c r="X43" s="9">
        <v>1</v>
      </c>
      <c r="Y43" s="60">
        <f t="shared" si="1"/>
        <v>0.33333333333333331</v>
      </c>
      <c r="Z43" s="51" t="s">
        <v>697</v>
      </c>
    </row>
    <row r="44" spans="1:26" ht="73.5" hidden="1" customHeight="1" x14ac:dyDescent="0.3">
      <c r="A44" s="9">
        <v>33</v>
      </c>
      <c r="B44" s="9">
        <v>40</v>
      </c>
      <c r="C44" s="41" t="s">
        <v>51</v>
      </c>
      <c r="D44" s="41" t="s">
        <v>52</v>
      </c>
      <c r="E44" s="41" t="s">
        <v>62</v>
      </c>
      <c r="F44" s="42" t="s">
        <v>252</v>
      </c>
      <c r="G44" s="42" t="s">
        <v>131</v>
      </c>
      <c r="H44" s="42" t="s">
        <v>253</v>
      </c>
      <c r="I44" s="41" t="s">
        <v>248</v>
      </c>
      <c r="J44" s="41" t="s">
        <v>47</v>
      </c>
      <c r="K44" s="41" t="s">
        <v>249</v>
      </c>
      <c r="L44" s="41" t="s">
        <v>250</v>
      </c>
      <c r="M44" s="9">
        <v>10</v>
      </c>
      <c r="N44" s="41" t="s">
        <v>254</v>
      </c>
      <c r="O44" s="41" t="str">
        <f t="shared" si="2"/>
        <v>10 Talleres de internacionalización ofertados en la UPN</v>
      </c>
      <c r="P44" s="41" t="s">
        <v>75</v>
      </c>
      <c r="Q44" s="9" t="s">
        <v>42</v>
      </c>
      <c r="R44" s="9" t="s">
        <v>42</v>
      </c>
      <c r="S44" s="9">
        <v>2</v>
      </c>
      <c r="T44" s="9">
        <v>2</v>
      </c>
      <c r="U44" s="9">
        <v>3</v>
      </c>
      <c r="V44" s="9">
        <v>3</v>
      </c>
      <c r="W44" s="9" t="s">
        <v>255</v>
      </c>
      <c r="X44" s="9"/>
      <c r="Y44" s="60">
        <f t="shared" si="1"/>
        <v>0</v>
      </c>
      <c r="Z44" s="51"/>
    </row>
    <row r="45" spans="1:26" ht="72.75" hidden="1" customHeight="1" x14ac:dyDescent="0.3">
      <c r="A45" s="9">
        <v>34</v>
      </c>
      <c r="B45" s="9">
        <v>41</v>
      </c>
      <c r="C45" s="41" t="s">
        <v>51</v>
      </c>
      <c r="D45" s="41" t="s">
        <v>52</v>
      </c>
      <c r="E45" s="41" t="s">
        <v>76</v>
      </c>
      <c r="F45" s="42" t="s">
        <v>256</v>
      </c>
      <c r="G45" s="42" t="s">
        <v>131</v>
      </c>
      <c r="H45" s="42" t="s">
        <v>257</v>
      </c>
      <c r="I45" s="41" t="s">
        <v>248</v>
      </c>
      <c r="J45" s="41" t="s">
        <v>47</v>
      </c>
      <c r="K45" s="41" t="s">
        <v>249</v>
      </c>
      <c r="L45" s="41" t="s">
        <v>250</v>
      </c>
      <c r="M45" s="9">
        <v>20</v>
      </c>
      <c r="N45" s="41" t="s">
        <v>258</v>
      </c>
      <c r="O45" s="41" t="str">
        <f t="shared" si="2"/>
        <v xml:space="preserve">20 % de incremento anual de proyectos de Aprendizaje Colaborativo Internacional </v>
      </c>
      <c r="P45" s="41" t="s">
        <v>75</v>
      </c>
      <c r="Q45" s="9" t="s">
        <v>42</v>
      </c>
      <c r="R45" s="9" t="s">
        <v>42</v>
      </c>
      <c r="S45" s="9">
        <v>2</v>
      </c>
      <c r="T45" s="9">
        <v>7</v>
      </c>
      <c r="U45" s="9">
        <v>15</v>
      </c>
      <c r="V45" s="9">
        <v>20</v>
      </c>
      <c r="W45" s="9" t="s">
        <v>35</v>
      </c>
      <c r="X45" s="9"/>
      <c r="Y45" s="60">
        <f t="shared" si="1"/>
        <v>0</v>
      </c>
      <c r="Z45" s="51"/>
    </row>
    <row r="46" spans="1:26" ht="69.75" hidden="1" customHeight="1" x14ac:dyDescent="0.3">
      <c r="A46" s="9">
        <v>35</v>
      </c>
      <c r="B46" s="9">
        <v>42</v>
      </c>
      <c r="C46" s="41" t="s">
        <v>51</v>
      </c>
      <c r="D46" s="41" t="s">
        <v>52</v>
      </c>
      <c r="E46" s="41" t="s">
        <v>76</v>
      </c>
      <c r="F46" s="42" t="s">
        <v>259</v>
      </c>
      <c r="G46" s="42" t="s">
        <v>131</v>
      </c>
      <c r="H46" s="42" t="s">
        <v>260</v>
      </c>
      <c r="I46" s="41" t="s">
        <v>261</v>
      </c>
      <c r="J46" s="41" t="s">
        <v>47</v>
      </c>
      <c r="K46" s="41" t="s">
        <v>249</v>
      </c>
      <c r="L46" s="41" t="s">
        <v>250</v>
      </c>
      <c r="M46" s="9">
        <v>10</v>
      </c>
      <c r="N46" s="41" t="s">
        <v>262</v>
      </c>
      <c r="O46" s="41" t="str">
        <f t="shared" si="2"/>
        <v xml:space="preserve">10 % de estudiantes que realizan movilidad académica  nacional e internacional </v>
      </c>
      <c r="P46" s="41" t="s">
        <v>75</v>
      </c>
      <c r="Q46" s="9">
        <v>0</v>
      </c>
      <c r="R46" s="44">
        <v>44926</v>
      </c>
      <c r="S46" s="9">
        <v>2</v>
      </c>
      <c r="T46" s="9">
        <v>4</v>
      </c>
      <c r="U46" s="9">
        <v>7</v>
      </c>
      <c r="V46" s="9">
        <v>10</v>
      </c>
      <c r="W46" s="9" t="s">
        <v>35</v>
      </c>
      <c r="X46" s="58">
        <v>0.1</v>
      </c>
      <c r="Y46" s="60">
        <v>1</v>
      </c>
      <c r="Z46" s="51" t="s">
        <v>698</v>
      </c>
    </row>
    <row r="47" spans="1:26" ht="75.75" hidden="1" customHeight="1" x14ac:dyDescent="0.3">
      <c r="A47" s="9">
        <v>36</v>
      </c>
      <c r="B47" s="9">
        <v>43</v>
      </c>
      <c r="C47" s="41" t="s">
        <v>51</v>
      </c>
      <c r="D47" s="41" t="s">
        <v>52</v>
      </c>
      <c r="E47" s="41" t="s">
        <v>76</v>
      </c>
      <c r="F47" s="42" t="s">
        <v>263</v>
      </c>
      <c r="G47" s="42" t="s">
        <v>131</v>
      </c>
      <c r="H47" s="42" t="s">
        <v>264</v>
      </c>
      <c r="I47" s="41" t="s">
        <v>265</v>
      </c>
      <c r="J47" s="41" t="s">
        <v>47</v>
      </c>
      <c r="K47" s="41" t="s">
        <v>249</v>
      </c>
      <c r="L47" s="41" t="s">
        <v>250</v>
      </c>
      <c r="M47" s="9">
        <v>10</v>
      </c>
      <c r="N47" s="41" t="s">
        <v>266</v>
      </c>
      <c r="O47" s="41" t="str">
        <f t="shared" si="2"/>
        <v xml:space="preserve">10 % de docentes que realizan movilidad académica  nacional e internacional </v>
      </c>
      <c r="P47" s="41" t="s">
        <v>34</v>
      </c>
      <c r="Q47" s="9">
        <v>0</v>
      </c>
      <c r="R47" s="44">
        <v>44926</v>
      </c>
      <c r="S47" s="9">
        <v>2</v>
      </c>
      <c r="T47" s="9">
        <v>4</v>
      </c>
      <c r="U47" s="9">
        <v>7</v>
      </c>
      <c r="V47" s="9">
        <v>10</v>
      </c>
      <c r="W47" s="9" t="s">
        <v>35</v>
      </c>
      <c r="X47" s="9">
        <v>25</v>
      </c>
      <c r="Y47" s="60">
        <f t="shared" si="1"/>
        <v>1</v>
      </c>
      <c r="Z47" s="51" t="s">
        <v>782</v>
      </c>
    </row>
    <row r="48" spans="1:26" ht="64.5" hidden="1" customHeight="1" x14ac:dyDescent="0.3">
      <c r="A48" s="9">
        <v>37</v>
      </c>
      <c r="B48" s="9">
        <v>44</v>
      </c>
      <c r="C48" s="41" t="s">
        <v>51</v>
      </c>
      <c r="D48" s="41" t="s">
        <v>52</v>
      </c>
      <c r="E48" s="41" t="s">
        <v>76</v>
      </c>
      <c r="F48" s="42" t="s">
        <v>267</v>
      </c>
      <c r="G48" s="42" t="s">
        <v>131</v>
      </c>
      <c r="H48" s="42" t="s">
        <v>268</v>
      </c>
      <c r="I48" s="41" t="s">
        <v>269</v>
      </c>
      <c r="J48" s="41" t="s">
        <v>47</v>
      </c>
      <c r="K48" s="41" t="s">
        <v>249</v>
      </c>
      <c r="L48" s="41" t="s">
        <v>270</v>
      </c>
      <c r="M48" s="9">
        <v>10</v>
      </c>
      <c r="N48" s="41" t="s">
        <v>271</v>
      </c>
      <c r="O48" s="41" t="str">
        <f t="shared" si="2"/>
        <v>10 % de docentes visitantes que realizan movilidad académica  nacional e internacional en la UPN</v>
      </c>
      <c r="P48" s="41" t="s">
        <v>34</v>
      </c>
      <c r="Q48" s="9">
        <v>5</v>
      </c>
      <c r="R48" s="44">
        <v>44926</v>
      </c>
      <c r="S48" s="9">
        <v>2</v>
      </c>
      <c r="T48" s="9">
        <v>4</v>
      </c>
      <c r="U48" s="9">
        <v>6</v>
      </c>
      <c r="V48" s="9">
        <v>10</v>
      </c>
      <c r="W48" s="9" t="s">
        <v>35</v>
      </c>
      <c r="X48" s="9">
        <v>53</v>
      </c>
      <c r="Y48" s="60">
        <f t="shared" si="1"/>
        <v>1</v>
      </c>
      <c r="Z48" s="51" t="s">
        <v>699</v>
      </c>
    </row>
    <row r="49" spans="1:26" ht="61.5" hidden="1" customHeight="1" x14ac:dyDescent="0.3">
      <c r="A49" s="9">
        <v>38</v>
      </c>
      <c r="B49" s="9">
        <v>45</v>
      </c>
      <c r="C49" s="41" t="s">
        <v>51</v>
      </c>
      <c r="D49" s="41" t="s">
        <v>52</v>
      </c>
      <c r="E49" s="41" t="s">
        <v>76</v>
      </c>
      <c r="F49" s="42" t="s">
        <v>272</v>
      </c>
      <c r="G49" s="42" t="s">
        <v>131</v>
      </c>
      <c r="H49" s="42" t="s">
        <v>273</v>
      </c>
      <c r="I49" s="41" t="s">
        <v>261</v>
      </c>
      <c r="J49" s="41" t="s">
        <v>47</v>
      </c>
      <c r="K49" s="41" t="s">
        <v>249</v>
      </c>
      <c r="L49" s="41" t="s">
        <v>250</v>
      </c>
      <c r="M49" s="9">
        <v>10</v>
      </c>
      <c r="N49" s="41" t="s">
        <v>274</v>
      </c>
      <c r="O49" s="41" t="str">
        <f t="shared" si="2"/>
        <v xml:space="preserve">10 % de estudiantes externos que realizan movilidad académica  nacional e internacional </v>
      </c>
      <c r="P49" s="41" t="s">
        <v>34</v>
      </c>
      <c r="Q49" s="9">
        <v>76</v>
      </c>
      <c r="R49" s="44">
        <v>44926</v>
      </c>
      <c r="S49" s="9">
        <v>2</v>
      </c>
      <c r="T49" s="9">
        <v>4</v>
      </c>
      <c r="U49" s="9">
        <v>6</v>
      </c>
      <c r="V49" s="9">
        <v>10</v>
      </c>
      <c r="W49" s="9" t="s">
        <v>35</v>
      </c>
      <c r="X49" s="17">
        <v>0</v>
      </c>
      <c r="Y49" s="60">
        <f t="shared" si="1"/>
        <v>0</v>
      </c>
      <c r="Z49" s="61" t="s">
        <v>700</v>
      </c>
    </row>
    <row r="50" spans="1:26" ht="73.5" hidden="1" customHeight="1" x14ac:dyDescent="0.3">
      <c r="A50" s="9">
        <v>39</v>
      </c>
      <c r="B50" s="9">
        <v>46</v>
      </c>
      <c r="C50" s="41" t="s">
        <v>51</v>
      </c>
      <c r="D50" s="41" t="s">
        <v>52</v>
      </c>
      <c r="E50" s="41" t="s">
        <v>76</v>
      </c>
      <c r="F50" s="42" t="s">
        <v>275</v>
      </c>
      <c r="G50" s="42" t="s">
        <v>131</v>
      </c>
      <c r="H50" s="42" t="s">
        <v>276</v>
      </c>
      <c r="I50" s="41" t="s">
        <v>277</v>
      </c>
      <c r="J50" s="41" t="s">
        <v>47</v>
      </c>
      <c r="K50" s="41" t="s">
        <v>249</v>
      </c>
      <c r="L50" s="41" t="s">
        <v>250</v>
      </c>
      <c r="M50" s="9">
        <v>70</v>
      </c>
      <c r="N50" s="41" t="s">
        <v>278</v>
      </c>
      <c r="O50" s="41" t="str">
        <f t="shared" si="2"/>
        <v>70 % de convenios de cooperación académica suscritos</v>
      </c>
      <c r="P50" s="41" t="s">
        <v>34</v>
      </c>
      <c r="Q50" s="9" t="s">
        <v>42</v>
      </c>
      <c r="R50" s="9" t="s">
        <v>42</v>
      </c>
      <c r="S50" s="9">
        <v>10</v>
      </c>
      <c r="T50" s="9">
        <v>25</v>
      </c>
      <c r="U50" s="43" t="s">
        <v>42</v>
      </c>
      <c r="V50" s="43" t="s">
        <v>42</v>
      </c>
      <c r="W50" s="9" t="s">
        <v>43</v>
      </c>
      <c r="X50" s="9"/>
      <c r="Y50" s="59"/>
      <c r="Z50" s="9"/>
    </row>
    <row r="51" spans="1:26" ht="83.25" hidden="1" customHeight="1" x14ac:dyDescent="0.3">
      <c r="A51" s="9">
        <v>40</v>
      </c>
      <c r="B51" s="9">
        <v>47</v>
      </c>
      <c r="C51" s="41" t="s">
        <v>51</v>
      </c>
      <c r="D51" s="41" t="s">
        <v>52</v>
      </c>
      <c r="E51" s="41" t="s">
        <v>76</v>
      </c>
      <c r="F51" s="42" t="s">
        <v>279</v>
      </c>
      <c r="G51" s="42" t="s">
        <v>131</v>
      </c>
      <c r="H51" s="42" t="s">
        <v>280</v>
      </c>
      <c r="I51" s="41" t="s">
        <v>277</v>
      </c>
      <c r="J51" s="41" t="s">
        <v>47</v>
      </c>
      <c r="K51" s="41" t="s">
        <v>249</v>
      </c>
      <c r="L51" s="41" t="s">
        <v>250</v>
      </c>
      <c r="M51" s="9">
        <v>10</v>
      </c>
      <c r="N51" s="41" t="s">
        <v>281</v>
      </c>
      <c r="O51" s="41" t="str">
        <f t="shared" si="2"/>
        <v>10 % de incremento en participantes de eventos anuales</v>
      </c>
      <c r="P51" s="41" t="s">
        <v>154</v>
      </c>
      <c r="Q51" s="9" t="s">
        <v>42</v>
      </c>
      <c r="R51" s="9" t="s">
        <v>42</v>
      </c>
      <c r="S51" s="9">
        <v>0</v>
      </c>
      <c r="T51" s="9">
        <v>10</v>
      </c>
      <c r="U51" s="9">
        <v>10</v>
      </c>
      <c r="V51" s="9">
        <v>10</v>
      </c>
      <c r="W51" s="9" t="s">
        <v>96</v>
      </c>
      <c r="X51" s="19">
        <v>260</v>
      </c>
      <c r="Y51" s="60">
        <f t="shared" si="1"/>
        <v>1</v>
      </c>
      <c r="Z51" s="51" t="s">
        <v>701</v>
      </c>
    </row>
    <row r="52" spans="1:26" ht="98.25" customHeight="1" x14ac:dyDescent="0.3">
      <c r="A52" s="9">
        <v>41</v>
      </c>
      <c r="B52" s="17">
        <v>48</v>
      </c>
      <c r="C52" s="62" t="s">
        <v>51</v>
      </c>
      <c r="D52" s="62" t="s">
        <v>52</v>
      </c>
      <c r="E52" s="62" t="s">
        <v>76</v>
      </c>
      <c r="F52" s="63" t="s">
        <v>282</v>
      </c>
      <c r="G52" s="63" t="s">
        <v>131</v>
      </c>
      <c r="H52" s="63" t="s">
        <v>283</v>
      </c>
      <c r="I52" s="62" t="s">
        <v>284</v>
      </c>
      <c r="J52" s="62" t="s">
        <v>47</v>
      </c>
      <c r="K52" s="62" t="s">
        <v>285</v>
      </c>
      <c r="L52" s="62" t="s">
        <v>119</v>
      </c>
      <c r="M52" s="17">
        <v>100</v>
      </c>
      <c r="N52" s="62" t="s">
        <v>286</v>
      </c>
      <c r="O52" s="62" t="str">
        <f t="shared" si="2"/>
        <v xml:space="preserve">100 % de avance en el diseño e implementación de un Centro para asuntos de géneros </v>
      </c>
      <c r="P52" s="62" t="s">
        <v>34</v>
      </c>
      <c r="Q52" s="17" t="s">
        <v>42</v>
      </c>
      <c r="R52" s="17" t="s">
        <v>42</v>
      </c>
      <c r="S52" s="9">
        <v>20</v>
      </c>
      <c r="T52" s="9">
        <v>100</v>
      </c>
      <c r="U52" s="17">
        <v>100</v>
      </c>
      <c r="V52" s="17">
        <v>100</v>
      </c>
      <c r="W52" s="17" t="s">
        <v>287</v>
      </c>
      <c r="X52" s="17"/>
      <c r="Y52" s="64">
        <f t="shared" si="1"/>
        <v>0</v>
      </c>
      <c r="Z52" s="65"/>
    </row>
    <row r="53" spans="1:26" ht="71.400000000000006" hidden="1" x14ac:dyDescent="0.3">
      <c r="A53" s="9">
        <v>42</v>
      </c>
      <c r="B53" s="9">
        <v>49</v>
      </c>
      <c r="C53" s="41" t="s">
        <v>51</v>
      </c>
      <c r="D53" s="41" t="s">
        <v>52</v>
      </c>
      <c r="E53" s="41" t="s">
        <v>81</v>
      </c>
      <c r="F53" s="51" t="s">
        <v>288</v>
      </c>
      <c r="G53" s="42" t="s">
        <v>131</v>
      </c>
      <c r="H53" s="42" t="s">
        <v>289</v>
      </c>
      <c r="I53" s="41" t="s">
        <v>290</v>
      </c>
      <c r="J53" s="41" t="s">
        <v>57</v>
      </c>
      <c r="K53" s="41" t="s">
        <v>291</v>
      </c>
      <c r="L53" s="41" t="s">
        <v>135</v>
      </c>
      <c r="M53" s="9">
        <v>20</v>
      </c>
      <c r="N53" s="41" t="s">
        <v>292</v>
      </c>
      <c r="O53" s="41" t="str">
        <f t="shared" si="2"/>
        <v xml:space="preserve">20 Proyectos cofinanciados o interinstitucionales concretados  </v>
      </c>
      <c r="P53" s="41" t="s">
        <v>75</v>
      </c>
      <c r="Q53" s="9">
        <v>2</v>
      </c>
      <c r="R53" s="44">
        <v>44926</v>
      </c>
      <c r="S53" s="9">
        <v>6</v>
      </c>
      <c r="T53" s="9">
        <v>5</v>
      </c>
      <c r="U53" s="9">
        <v>5</v>
      </c>
      <c r="V53" s="9">
        <v>4</v>
      </c>
      <c r="W53" s="9" t="s">
        <v>255</v>
      </c>
      <c r="X53" s="19">
        <v>18</v>
      </c>
      <c r="Y53" s="60">
        <f t="shared" si="1"/>
        <v>1</v>
      </c>
      <c r="Z53" s="61" t="s">
        <v>702</v>
      </c>
    </row>
    <row r="54" spans="1:26" ht="71.400000000000006" hidden="1" x14ac:dyDescent="0.3">
      <c r="A54" s="9">
        <v>43</v>
      </c>
      <c r="B54" s="9">
        <v>50</v>
      </c>
      <c r="C54" s="41" t="s">
        <v>51</v>
      </c>
      <c r="D54" s="41" t="s">
        <v>52</v>
      </c>
      <c r="E54" s="41" t="s">
        <v>81</v>
      </c>
      <c r="F54" s="42" t="s">
        <v>293</v>
      </c>
      <c r="G54" s="42" t="s">
        <v>131</v>
      </c>
      <c r="H54" s="42" t="s">
        <v>294</v>
      </c>
      <c r="I54" s="41" t="s">
        <v>295</v>
      </c>
      <c r="J54" s="41" t="s">
        <v>57</v>
      </c>
      <c r="K54" s="41" t="s">
        <v>291</v>
      </c>
      <c r="L54" s="41" t="s">
        <v>135</v>
      </c>
      <c r="M54" s="9">
        <v>80</v>
      </c>
      <c r="N54" s="41" t="s">
        <v>296</v>
      </c>
      <c r="O54" s="41" t="str">
        <f t="shared" si="2"/>
        <v>80 escenarios internos y externos de incidencia</v>
      </c>
      <c r="P54" s="41" t="s">
        <v>34</v>
      </c>
      <c r="Q54" s="9" t="s">
        <v>42</v>
      </c>
      <c r="R54" s="9" t="s">
        <v>42</v>
      </c>
      <c r="S54" s="9">
        <v>10</v>
      </c>
      <c r="T54" s="9">
        <v>30</v>
      </c>
      <c r="U54" s="9">
        <v>55</v>
      </c>
      <c r="V54" s="9">
        <v>80</v>
      </c>
      <c r="W54" s="9" t="s">
        <v>35</v>
      </c>
      <c r="X54" s="9">
        <v>230</v>
      </c>
      <c r="Y54" s="60">
        <f t="shared" si="1"/>
        <v>1</v>
      </c>
      <c r="Z54" s="51" t="s">
        <v>703</v>
      </c>
    </row>
    <row r="55" spans="1:26" ht="71.400000000000006" hidden="1" x14ac:dyDescent="0.3">
      <c r="A55" s="20">
        <v>44</v>
      </c>
      <c r="B55" s="9">
        <v>51</v>
      </c>
      <c r="C55" s="41" t="s">
        <v>51</v>
      </c>
      <c r="D55" s="41" t="s">
        <v>52</v>
      </c>
      <c r="E55" s="41" t="s">
        <v>81</v>
      </c>
      <c r="F55" s="42" t="s">
        <v>297</v>
      </c>
      <c r="G55" s="42" t="s">
        <v>131</v>
      </c>
      <c r="H55" s="42" t="s">
        <v>298</v>
      </c>
      <c r="I55" s="41" t="s">
        <v>295</v>
      </c>
      <c r="J55" s="41" t="s">
        <v>57</v>
      </c>
      <c r="K55" s="41" t="s">
        <v>291</v>
      </c>
      <c r="L55" s="41" t="s">
        <v>299</v>
      </c>
      <c r="M55" s="9">
        <v>8</v>
      </c>
      <c r="N55" s="41" t="s">
        <v>300</v>
      </c>
      <c r="O55" s="41" t="str">
        <f t="shared" si="2"/>
        <v>8 Documentos con el balance del estado de la investigación de la UPN en el contexto regional e internacional</v>
      </c>
      <c r="P55" s="41" t="s">
        <v>75</v>
      </c>
      <c r="Q55" s="9" t="s">
        <v>42</v>
      </c>
      <c r="R55" s="9" t="s">
        <v>42</v>
      </c>
      <c r="S55" s="9">
        <v>2</v>
      </c>
      <c r="T55" s="9">
        <v>2</v>
      </c>
      <c r="U55" s="43" t="s">
        <v>42</v>
      </c>
      <c r="V55" s="43" t="s">
        <v>42</v>
      </c>
      <c r="W55" s="9" t="s">
        <v>43</v>
      </c>
      <c r="X55" s="9"/>
      <c r="Y55" s="59"/>
      <c r="Z55" s="9"/>
    </row>
    <row r="56" spans="1:26" ht="409.6" hidden="1" x14ac:dyDescent="0.3">
      <c r="A56" s="9">
        <v>45</v>
      </c>
      <c r="B56" s="9">
        <v>52</v>
      </c>
      <c r="C56" s="41" t="s">
        <v>51</v>
      </c>
      <c r="D56" s="41" t="s">
        <v>52</v>
      </c>
      <c r="E56" s="41" t="s">
        <v>81</v>
      </c>
      <c r="F56" s="42" t="s">
        <v>301</v>
      </c>
      <c r="G56" s="42" t="s">
        <v>131</v>
      </c>
      <c r="H56" s="42" t="s">
        <v>302</v>
      </c>
      <c r="I56" s="41" t="s">
        <v>295</v>
      </c>
      <c r="J56" s="41" t="s">
        <v>57</v>
      </c>
      <c r="K56" s="41" t="s">
        <v>291</v>
      </c>
      <c r="L56" s="41" t="s">
        <v>299</v>
      </c>
      <c r="M56" s="9">
        <v>382</v>
      </c>
      <c r="N56" s="41" t="s">
        <v>303</v>
      </c>
      <c r="O56" s="41" t="str">
        <f t="shared" si="2"/>
        <v>382 Estudiantes vinculados como monitores y semilleros en proyectos de investigación</v>
      </c>
      <c r="P56" s="41" t="s">
        <v>34</v>
      </c>
      <c r="Q56" s="9">
        <v>270</v>
      </c>
      <c r="R56" s="44">
        <v>44926</v>
      </c>
      <c r="S56" s="9">
        <v>290</v>
      </c>
      <c r="T56" s="9">
        <v>316</v>
      </c>
      <c r="U56" s="9">
        <v>347</v>
      </c>
      <c r="V56" s="9">
        <v>382</v>
      </c>
      <c r="W56" s="9" t="s">
        <v>304</v>
      </c>
      <c r="X56" s="9">
        <v>1118</v>
      </c>
      <c r="Y56" s="60">
        <f t="shared" si="1"/>
        <v>1</v>
      </c>
      <c r="Z56" s="51" t="s">
        <v>704</v>
      </c>
    </row>
    <row r="57" spans="1:26" ht="84" hidden="1" x14ac:dyDescent="0.3">
      <c r="A57" s="19">
        <v>46</v>
      </c>
      <c r="B57" s="9">
        <v>53</v>
      </c>
      <c r="C57" s="41" t="s">
        <v>51</v>
      </c>
      <c r="D57" s="41" t="s">
        <v>52</v>
      </c>
      <c r="E57" s="41" t="s">
        <v>81</v>
      </c>
      <c r="F57" s="42" t="s">
        <v>305</v>
      </c>
      <c r="G57" s="42" t="s">
        <v>131</v>
      </c>
      <c r="H57" s="42" t="s">
        <v>306</v>
      </c>
      <c r="I57" s="41" t="s">
        <v>307</v>
      </c>
      <c r="J57" s="41" t="s">
        <v>57</v>
      </c>
      <c r="K57" s="41" t="s">
        <v>308</v>
      </c>
      <c r="L57" s="41" t="s">
        <v>59</v>
      </c>
      <c r="M57" s="9">
        <v>100</v>
      </c>
      <c r="N57" s="41" t="s">
        <v>309</v>
      </c>
      <c r="O57" s="41" t="str">
        <f t="shared" si="2"/>
        <v xml:space="preserve">100 % de implementación del avance de la instancia de educación continuada </v>
      </c>
      <c r="P57" s="41" t="s">
        <v>34</v>
      </c>
      <c r="Q57" s="9" t="s">
        <v>42</v>
      </c>
      <c r="R57" s="9" t="s">
        <v>42</v>
      </c>
      <c r="S57" s="9">
        <v>5</v>
      </c>
      <c r="T57" s="9">
        <v>40</v>
      </c>
      <c r="U57" s="9">
        <v>75</v>
      </c>
      <c r="V57" s="9">
        <v>100</v>
      </c>
      <c r="W57" s="9" t="s">
        <v>35</v>
      </c>
      <c r="X57" s="9">
        <v>25</v>
      </c>
      <c r="Y57" s="60">
        <f t="shared" si="1"/>
        <v>0.33333333333333331</v>
      </c>
      <c r="Z57" s="51" t="s">
        <v>705</v>
      </c>
    </row>
    <row r="58" spans="1:26" ht="81.599999999999994" hidden="1" x14ac:dyDescent="0.3">
      <c r="A58" s="9">
        <v>48</v>
      </c>
      <c r="B58" s="9">
        <v>54</v>
      </c>
      <c r="C58" s="41" t="s">
        <v>51</v>
      </c>
      <c r="D58" s="41" t="s">
        <v>52</v>
      </c>
      <c r="E58" s="41" t="s">
        <v>81</v>
      </c>
      <c r="F58" s="42" t="s">
        <v>310</v>
      </c>
      <c r="G58" s="42" t="s">
        <v>131</v>
      </c>
      <c r="H58" s="42" t="s">
        <v>311</v>
      </c>
      <c r="I58" s="41" t="s">
        <v>84</v>
      </c>
      <c r="J58" s="41" t="s">
        <v>57</v>
      </c>
      <c r="K58" s="41" t="s">
        <v>85</v>
      </c>
      <c r="L58" s="41" t="s">
        <v>59</v>
      </c>
      <c r="M58" s="9">
        <v>13</v>
      </c>
      <c r="N58" s="41" t="s">
        <v>312</v>
      </c>
      <c r="O58" s="41" t="str">
        <f t="shared" si="2"/>
        <v>13 Proyectos de extensión solidaria y/o financiada</v>
      </c>
      <c r="P58" s="41" t="s">
        <v>154</v>
      </c>
      <c r="Q58" s="9">
        <v>13</v>
      </c>
      <c r="R58" s="44">
        <v>44926</v>
      </c>
      <c r="S58" s="9">
        <v>13</v>
      </c>
      <c r="T58" s="9">
        <v>13</v>
      </c>
      <c r="U58" s="9">
        <v>13</v>
      </c>
      <c r="V58" s="9">
        <v>13</v>
      </c>
      <c r="W58" s="9" t="s">
        <v>313</v>
      </c>
      <c r="X58" s="9">
        <v>13</v>
      </c>
      <c r="Y58" s="60">
        <f t="shared" si="1"/>
        <v>1</v>
      </c>
      <c r="Z58" s="51" t="s">
        <v>783</v>
      </c>
    </row>
    <row r="59" spans="1:26" ht="72" hidden="1" x14ac:dyDescent="0.3">
      <c r="A59" s="9">
        <v>49</v>
      </c>
      <c r="B59" s="9">
        <v>55</v>
      </c>
      <c r="C59" s="41" t="s">
        <v>51</v>
      </c>
      <c r="D59" s="41" t="s">
        <v>52</v>
      </c>
      <c r="E59" s="41" t="s">
        <v>81</v>
      </c>
      <c r="F59" s="42" t="s">
        <v>314</v>
      </c>
      <c r="G59" s="42" t="s">
        <v>131</v>
      </c>
      <c r="H59" s="42" t="s">
        <v>315</v>
      </c>
      <c r="I59" s="41" t="s">
        <v>316</v>
      </c>
      <c r="J59" s="41" t="s">
        <v>57</v>
      </c>
      <c r="K59" s="41" t="s">
        <v>317</v>
      </c>
      <c r="L59" s="41" t="s">
        <v>59</v>
      </c>
      <c r="M59" s="9">
        <v>22</v>
      </c>
      <c r="N59" s="41" t="s">
        <v>318</v>
      </c>
      <c r="O59" s="41" t="str">
        <f t="shared" si="2"/>
        <v xml:space="preserve">22 Programas de extensión en temas de paz, transformación de conflictos </v>
      </c>
      <c r="P59" s="41" t="s">
        <v>75</v>
      </c>
      <c r="Q59" s="9">
        <v>4</v>
      </c>
      <c r="R59" s="44">
        <v>44926</v>
      </c>
      <c r="S59" s="9">
        <v>5</v>
      </c>
      <c r="T59" s="9">
        <v>7</v>
      </c>
      <c r="U59" s="9">
        <v>5</v>
      </c>
      <c r="V59" s="9">
        <v>5</v>
      </c>
      <c r="W59" s="9" t="s">
        <v>319</v>
      </c>
      <c r="X59" s="9">
        <v>5</v>
      </c>
      <c r="Y59" s="60">
        <f t="shared" si="1"/>
        <v>1</v>
      </c>
      <c r="Z59" s="51" t="s">
        <v>706</v>
      </c>
    </row>
    <row r="60" spans="1:26" ht="71.400000000000006" hidden="1" x14ac:dyDescent="0.3">
      <c r="A60" s="9">
        <v>50</v>
      </c>
      <c r="B60" s="9">
        <v>56</v>
      </c>
      <c r="C60" s="41" t="s">
        <v>51</v>
      </c>
      <c r="D60" s="41" t="s">
        <v>52</v>
      </c>
      <c r="E60" s="41" t="s">
        <v>320</v>
      </c>
      <c r="F60" s="9" t="s">
        <v>321</v>
      </c>
      <c r="G60" s="42" t="s">
        <v>131</v>
      </c>
      <c r="H60" s="51" t="s">
        <v>322</v>
      </c>
      <c r="I60" s="41" t="s">
        <v>323</v>
      </c>
      <c r="J60" s="41" t="s">
        <v>57</v>
      </c>
      <c r="K60" s="41" t="s">
        <v>324</v>
      </c>
      <c r="L60" s="41" t="s">
        <v>325</v>
      </c>
      <c r="M60" s="9">
        <v>1350</v>
      </c>
      <c r="N60" s="41" t="s">
        <v>326</v>
      </c>
      <c r="O60" s="41" t="str">
        <f t="shared" si="2"/>
        <v>1350 Egresados que se vinculan a actividades institucionales misionales o administrativas de la UPN</v>
      </c>
      <c r="P60" s="41" t="s">
        <v>75</v>
      </c>
      <c r="Q60" s="9" t="s">
        <v>42</v>
      </c>
      <c r="R60" s="9" t="s">
        <v>42</v>
      </c>
      <c r="S60" s="9">
        <v>300</v>
      </c>
      <c r="T60" s="9">
        <v>330</v>
      </c>
      <c r="U60" s="9">
        <v>350</v>
      </c>
      <c r="V60" s="9">
        <v>370</v>
      </c>
      <c r="W60" s="9" t="s">
        <v>313</v>
      </c>
      <c r="X60" s="9">
        <v>1180</v>
      </c>
      <c r="Y60" s="60">
        <f t="shared" si="1"/>
        <v>1</v>
      </c>
      <c r="Z60" s="51" t="s">
        <v>707</v>
      </c>
    </row>
    <row r="61" spans="1:26" ht="112.2" hidden="1" x14ac:dyDescent="0.3">
      <c r="A61" s="9">
        <v>51</v>
      </c>
      <c r="B61" s="9">
        <v>57</v>
      </c>
      <c r="C61" s="41" t="s">
        <v>51</v>
      </c>
      <c r="D61" s="41" t="s">
        <v>52</v>
      </c>
      <c r="E61" s="41" t="s">
        <v>320</v>
      </c>
      <c r="F61" s="51" t="s">
        <v>327</v>
      </c>
      <c r="G61" s="42" t="s">
        <v>131</v>
      </c>
      <c r="H61" s="51" t="s">
        <v>328</v>
      </c>
      <c r="I61" s="41" t="s">
        <v>329</v>
      </c>
      <c r="J61" s="41" t="s">
        <v>57</v>
      </c>
      <c r="K61" s="41" t="s">
        <v>324</v>
      </c>
      <c r="L61" s="41" t="s">
        <v>325</v>
      </c>
      <c r="M61" s="9" t="s">
        <v>330</v>
      </c>
      <c r="N61" s="41" t="s">
        <v>331</v>
      </c>
      <c r="O61" s="41" t="str">
        <f t="shared" si="2"/>
        <v>155
 egresados que reciben incentivos y/o distinciones de la UPN por sus méritos en el ejercicio académico, investigativo, social, cultural o deportivo</v>
      </c>
      <c r="P61" s="41" t="s">
        <v>34</v>
      </c>
      <c r="Q61" s="9">
        <v>18</v>
      </c>
      <c r="R61" s="44">
        <v>44926</v>
      </c>
      <c r="S61" s="9">
        <v>40</v>
      </c>
      <c r="T61" s="9">
        <v>145</v>
      </c>
      <c r="U61" s="9">
        <v>150</v>
      </c>
      <c r="V61" s="9">
        <v>155</v>
      </c>
      <c r="W61" s="9" t="s">
        <v>313</v>
      </c>
      <c r="X61" s="19">
        <v>173</v>
      </c>
      <c r="Y61" s="60">
        <f t="shared" si="1"/>
        <v>1</v>
      </c>
      <c r="Z61" s="61" t="s">
        <v>708</v>
      </c>
    </row>
    <row r="62" spans="1:26" ht="84" hidden="1" x14ac:dyDescent="0.3">
      <c r="A62" s="9">
        <v>52</v>
      </c>
      <c r="B62" s="9">
        <v>58</v>
      </c>
      <c r="C62" s="41" t="s">
        <v>51</v>
      </c>
      <c r="D62" s="41" t="s">
        <v>52</v>
      </c>
      <c r="E62" s="41" t="s">
        <v>320</v>
      </c>
      <c r="F62" s="42" t="s">
        <v>332</v>
      </c>
      <c r="G62" s="42" t="s">
        <v>131</v>
      </c>
      <c r="H62" s="42" t="s">
        <v>333</v>
      </c>
      <c r="I62" s="41" t="s">
        <v>334</v>
      </c>
      <c r="J62" s="41" t="s">
        <v>57</v>
      </c>
      <c r="K62" s="41" t="s">
        <v>324</v>
      </c>
      <c r="L62" s="41" t="s">
        <v>325</v>
      </c>
      <c r="M62" s="9" t="s">
        <v>335</v>
      </c>
      <c r="N62" s="41" t="s">
        <v>336</v>
      </c>
      <c r="O62" s="41" t="str">
        <f t="shared" si="2"/>
        <v>100
 % de avance en la constitución e implementación de la Bolsa de Empleo o su equivalente</v>
      </c>
      <c r="P62" s="41" t="s">
        <v>34</v>
      </c>
      <c r="Q62" s="9" t="s">
        <v>42</v>
      </c>
      <c r="R62" s="9" t="s">
        <v>42</v>
      </c>
      <c r="S62" s="9">
        <v>33</v>
      </c>
      <c r="T62" s="9">
        <v>66</v>
      </c>
      <c r="U62" s="9">
        <v>90</v>
      </c>
      <c r="V62" s="9">
        <v>100</v>
      </c>
      <c r="W62" s="9" t="s">
        <v>35</v>
      </c>
      <c r="X62" s="9">
        <v>50</v>
      </c>
      <c r="Y62" s="60">
        <f t="shared" si="1"/>
        <v>0.55555555555555558</v>
      </c>
      <c r="Z62" s="51" t="s">
        <v>709</v>
      </c>
    </row>
    <row r="63" spans="1:26" ht="96" hidden="1" x14ac:dyDescent="0.3">
      <c r="A63" s="9">
        <v>53</v>
      </c>
      <c r="B63" s="9">
        <v>59</v>
      </c>
      <c r="C63" s="41" t="s">
        <v>51</v>
      </c>
      <c r="D63" s="41" t="s">
        <v>52</v>
      </c>
      <c r="E63" s="41" t="s">
        <v>320</v>
      </c>
      <c r="F63" s="51" t="s">
        <v>784</v>
      </c>
      <c r="G63" s="42" t="s">
        <v>131</v>
      </c>
      <c r="H63" s="42" t="s">
        <v>337</v>
      </c>
      <c r="I63" s="41" t="s">
        <v>324</v>
      </c>
      <c r="J63" s="41" t="s">
        <v>57</v>
      </c>
      <c r="K63" s="41" t="s">
        <v>324</v>
      </c>
      <c r="L63" s="41" t="s">
        <v>325</v>
      </c>
      <c r="M63" s="9">
        <v>100</v>
      </c>
      <c r="N63" s="41" t="s">
        <v>338</v>
      </c>
      <c r="O63" s="41" t="str">
        <f t="shared" si="2"/>
        <v>100 % de implementación de la Red de trabajo colaborativo</v>
      </c>
      <c r="P63" s="41" t="s">
        <v>34</v>
      </c>
      <c r="Q63" s="9" t="s">
        <v>42</v>
      </c>
      <c r="R63" s="9" t="s">
        <v>42</v>
      </c>
      <c r="S63" s="9">
        <v>10</v>
      </c>
      <c r="T63" s="9">
        <v>35</v>
      </c>
      <c r="U63" s="9">
        <v>70</v>
      </c>
      <c r="V63" s="9">
        <v>100</v>
      </c>
      <c r="W63" s="9" t="s">
        <v>255</v>
      </c>
      <c r="X63" s="9">
        <v>70</v>
      </c>
      <c r="Y63" s="60">
        <f t="shared" si="1"/>
        <v>1</v>
      </c>
      <c r="Z63" s="51" t="s">
        <v>710</v>
      </c>
    </row>
    <row r="64" spans="1:26" ht="72" hidden="1" x14ac:dyDescent="0.3">
      <c r="A64" s="9">
        <v>54</v>
      </c>
      <c r="B64" s="9">
        <v>60</v>
      </c>
      <c r="C64" s="41" t="s">
        <v>51</v>
      </c>
      <c r="D64" s="41" t="s">
        <v>52</v>
      </c>
      <c r="E64" s="41" t="s">
        <v>339</v>
      </c>
      <c r="F64" s="42" t="s">
        <v>340</v>
      </c>
      <c r="G64" s="42" t="s">
        <v>131</v>
      </c>
      <c r="H64" s="42" t="s">
        <v>341</v>
      </c>
      <c r="I64" s="41" t="s">
        <v>342</v>
      </c>
      <c r="J64" s="41" t="s">
        <v>57</v>
      </c>
      <c r="K64" s="51" t="s">
        <v>343</v>
      </c>
      <c r="L64" s="41" t="s">
        <v>344</v>
      </c>
      <c r="M64" s="9">
        <v>48</v>
      </c>
      <c r="N64" s="41" t="s">
        <v>345</v>
      </c>
      <c r="O64" s="41" t="str">
        <f t="shared" si="2"/>
        <v>48 Actividades relacionadas con la ciencia abierta que aporta al posicionamiento de la UPN</v>
      </c>
      <c r="P64" s="41" t="s">
        <v>75</v>
      </c>
      <c r="Q64" s="9" t="s">
        <v>42</v>
      </c>
      <c r="R64" s="9" t="s">
        <v>42</v>
      </c>
      <c r="S64" s="9">
        <v>3</v>
      </c>
      <c r="T64" s="9">
        <v>15</v>
      </c>
      <c r="U64" s="9">
        <v>15</v>
      </c>
      <c r="V64" s="9">
        <v>15</v>
      </c>
      <c r="W64" s="9" t="s">
        <v>61</v>
      </c>
      <c r="X64" s="9">
        <v>5</v>
      </c>
      <c r="Y64" s="60">
        <f t="shared" si="1"/>
        <v>0.33333333333333331</v>
      </c>
      <c r="Z64" s="51" t="s">
        <v>711</v>
      </c>
    </row>
    <row r="65" spans="1:26" ht="71.400000000000006" hidden="1" x14ac:dyDescent="0.3">
      <c r="A65" s="9">
        <v>55</v>
      </c>
      <c r="B65" s="9">
        <v>61</v>
      </c>
      <c r="C65" s="41" t="s">
        <v>51</v>
      </c>
      <c r="D65" s="41" t="s">
        <v>52</v>
      </c>
      <c r="E65" s="41" t="s">
        <v>339</v>
      </c>
      <c r="F65" s="42" t="s">
        <v>346</v>
      </c>
      <c r="G65" s="42" t="s">
        <v>131</v>
      </c>
      <c r="H65" s="42" t="s">
        <v>347</v>
      </c>
      <c r="I65" s="41" t="s">
        <v>348</v>
      </c>
      <c r="J65" s="41" t="s">
        <v>57</v>
      </c>
      <c r="K65" s="41" t="s">
        <v>349</v>
      </c>
      <c r="L65" s="41" t="s">
        <v>344</v>
      </c>
      <c r="M65" s="9">
        <v>220</v>
      </c>
      <c r="N65" s="41" t="s">
        <v>350</v>
      </c>
      <c r="O65" s="41" t="str">
        <f t="shared" si="2"/>
        <v>220 Producción académica e investigativa</v>
      </c>
      <c r="P65" s="41" t="s">
        <v>75</v>
      </c>
      <c r="Q65" s="9">
        <v>35</v>
      </c>
      <c r="R65" s="44">
        <v>44926</v>
      </c>
      <c r="S65" s="9">
        <v>46</v>
      </c>
      <c r="T65" s="9">
        <v>58</v>
      </c>
      <c r="U65" s="9">
        <v>58</v>
      </c>
      <c r="V65" s="9">
        <v>58</v>
      </c>
      <c r="W65" s="9" t="s">
        <v>96</v>
      </c>
      <c r="X65" s="9">
        <v>58</v>
      </c>
      <c r="Y65" s="60">
        <f t="shared" si="1"/>
        <v>1</v>
      </c>
      <c r="Z65" s="51" t="s">
        <v>712</v>
      </c>
    </row>
    <row r="66" spans="1:26" ht="409.6" hidden="1" x14ac:dyDescent="0.3">
      <c r="A66" s="9">
        <v>56</v>
      </c>
      <c r="B66" s="9">
        <v>62</v>
      </c>
      <c r="C66" s="41" t="s">
        <v>51</v>
      </c>
      <c r="D66" s="41" t="s">
        <v>52</v>
      </c>
      <c r="E66" s="41" t="s">
        <v>339</v>
      </c>
      <c r="F66" s="51" t="s">
        <v>351</v>
      </c>
      <c r="G66" s="42" t="s">
        <v>131</v>
      </c>
      <c r="H66" s="51" t="s">
        <v>352</v>
      </c>
      <c r="I66" s="41" t="s">
        <v>348</v>
      </c>
      <c r="J66" s="41" t="s">
        <v>57</v>
      </c>
      <c r="K66" s="41" t="s">
        <v>349</v>
      </c>
      <c r="L66" s="41" t="s">
        <v>344</v>
      </c>
      <c r="M66" s="9" t="s">
        <v>353</v>
      </c>
      <c r="N66" s="41" t="s">
        <v>354</v>
      </c>
      <c r="O66" s="41" t="str">
        <f t="shared" si="2"/>
        <v>57
 Espacios de circulación de conocimiento producido por la UPN</v>
      </c>
      <c r="P66" s="41" t="s">
        <v>154</v>
      </c>
      <c r="Q66" s="9">
        <v>9</v>
      </c>
      <c r="R66" s="44">
        <v>44926</v>
      </c>
      <c r="S66" s="9">
        <v>57</v>
      </c>
      <c r="T66" s="9">
        <v>57</v>
      </c>
      <c r="U66" s="9">
        <v>57</v>
      </c>
      <c r="V66" s="9">
        <v>57</v>
      </c>
      <c r="W66" s="9" t="s">
        <v>304</v>
      </c>
      <c r="X66" s="9">
        <v>59</v>
      </c>
      <c r="Y66" s="60">
        <f t="shared" si="1"/>
        <v>1</v>
      </c>
      <c r="Z66" s="51" t="s">
        <v>713</v>
      </c>
    </row>
    <row r="67" spans="1:26" ht="71.400000000000006" hidden="1" x14ac:dyDescent="0.3">
      <c r="A67" s="9">
        <v>57</v>
      </c>
      <c r="B67" s="9">
        <v>63</v>
      </c>
      <c r="C67" s="41" t="s">
        <v>51</v>
      </c>
      <c r="D67" s="41" t="s">
        <v>52</v>
      </c>
      <c r="E67" s="41" t="s">
        <v>339</v>
      </c>
      <c r="F67" s="42" t="s">
        <v>355</v>
      </c>
      <c r="G67" s="42" t="s">
        <v>131</v>
      </c>
      <c r="H67" s="51" t="s">
        <v>356</v>
      </c>
      <c r="I67" s="41" t="s">
        <v>357</v>
      </c>
      <c r="J67" s="41" t="s">
        <v>57</v>
      </c>
      <c r="K67" s="41" t="s">
        <v>349</v>
      </c>
      <c r="L67" s="41" t="s">
        <v>344</v>
      </c>
      <c r="M67" s="9" t="s">
        <v>358</v>
      </c>
      <c r="N67" s="41" t="s">
        <v>359</v>
      </c>
      <c r="O67" s="41" t="str">
        <f t="shared" si="2"/>
        <v>69
 Productos editoriales de la UPN</v>
      </c>
      <c r="P67" s="41" t="s">
        <v>34</v>
      </c>
      <c r="Q67" s="9">
        <v>40</v>
      </c>
      <c r="R67" s="44">
        <v>44926</v>
      </c>
      <c r="S67" s="9">
        <v>45</v>
      </c>
      <c r="T67" s="9">
        <v>52</v>
      </c>
      <c r="U67" s="9">
        <v>60</v>
      </c>
      <c r="V67" s="9">
        <v>69</v>
      </c>
      <c r="W67" s="9" t="s">
        <v>245</v>
      </c>
      <c r="X67" s="9">
        <v>60</v>
      </c>
      <c r="Y67" s="60">
        <f t="shared" si="1"/>
        <v>1</v>
      </c>
      <c r="Z67" s="51" t="s">
        <v>714</v>
      </c>
    </row>
    <row r="68" spans="1:26" ht="108" hidden="1" x14ac:dyDescent="0.3">
      <c r="A68" s="9">
        <v>58</v>
      </c>
      <c r="B68" s="9">
        <v>64</v>
      </c>
      <c r="C68" s="41" t="s">
        <v>51</v>
      </c>
      <c r="D68" s="41" t="s">
        <v>52</v>
      </c>
      <c r="E68" s="41" t="s">
        <v>339</v>
      </c>
      <c r="F68" s="42" t="s">
        <v>360</v>
      </c>
      <c r="G68" s="42" t="s">
        <v>131</v>
      </c>
      <c r="H68" s="42" t="s">
        <v>361</v>
      </c>
      <c r="I68" s="41" t="s">
        <v>362</v>
      </c>
      <c r="J68" s="41" t="s">
        <v>47</v>
      </c>
      <c r="K68" s="41" t="s">
        <v>363</v>
      </c>
      <c r="L68" s="41" t="s">
        <v>364</v>
      </c>
      <c r="M68" s="9">
        <v>80</v>
      </c>
      <c r="N68" s="41" t="s">
        <v>365</v>
      </c>
      <c r="O68" s="41" t="str">
        <f t="shared" si="2"/>
        <v>80 % de Generación contenidos</v>
      </c>
      <c r="P68" s="41" t="s">
        <v>34</v>
      </c>
      <c r="Q68" s="9" t="s">
        <v>42</v>
      </c>
      <c r="R68" s="9" t="s">
        <v>42</v>
      </c>
      <c r="S68" s="9">
        <v>20</v>
      </c>
      <c r="T68" s="9">
        <v>40</v>
      </c>
      <c r="U68" s="9">
        <v>60</v>
      </c>
      <c r="V68" s="9">
        <v>80</v>
      </c>
      <c r="W68" s="9" t="s">
        <v>35</v>
      </c>
      <c r="X68" s="9">
        <v>69</v>
      </c>
      <c r="Y68" s="60">
        <f t="shared" si="1"/>
        <v>1</v>
      </c>
      <c r="Z68" s="51" t="s">
        <v>715</v>
      </c>
    </row>
    <row r="69" spans="1:26" ht="132" hidden="1" x14ac:dyDescent="0.3">
      <c r="A69" s="9">
        <v>59</v>
      </c>
      <c r="B69" s="9">
        <v>65</v>
      </c>
      <c r="C69" s="41" t="s">
        <v>51</v>
      </c>
      <c r="D69" s="41" t="s">
        <v>52</v>
      </c>
      <c r="E69" s="41" t="s">
        <v>339</v>
      </c>
      <c r="F69" s="42" t="s">
        <v>366</v>
      </c>
      <c r="G69" s="42" t="s">
        <v>131</v>
      </c>
      <c r="H69" s="42" t="s">
        <v>367</v>
      </c>
      <c r="I69" s="41" t="s">
        <v>368</v>
      </c>
      <c r="J69" s="41" t="s">
        <v>47</v>
      </c>
      <c r="K69" s="41" t="s">
        <v>363</v>
      </c>
      <c r="L69" s="41" t="s">
        <v>364</v>
      </c>
      <c r="M69" s="9">
        <v>35</v>
      </c>
      <c r="N69" s="41" t="s">
        <v>369</v>
      </c>
      <c r="O69" s="41" t="str">
        <f t="shared" si="2"/>
        <v xml:space="preserve">35 % de incremento de producción audiovisual </v>
      </c>
      <c r="P69" s="41" t="s">
        <v>34</v>
      </c>
      <c r="Q69" s="9" t="s">
        <v>42</v>
      </c>
      <c r="R69" s="9" t="s">
        <v>42</v>
      </c>
      <c r="S69" s="9">
        <v>10</v>
      </c>
      <c r="T69" s="9">
        <v>20</v>
      </c>
      <c r="U69" s="9">
        <v>30</v>
      </c>
      <c r="V69" s="9">
        <v>35</v>
      </c>
      <c r="W69" s="9" t="s">
        <v>35</v>
      </c>
      <c r="X69" s="9">
        <v>80</v>
      </c>
      <c r="Y69" s="60">
        <f t="shared" si="1"/>
        <v>1</v>
      </c>
      <c r="Z69" s="51" t="s">
        <v>716</v>
      </c>
    </row>
    <row r="70" spans="1:26" ht="108" hidden="1" x14ac:dyDescent="0.3">
      <c r="A70" s="9">
        <v>60</v>
      </c>
      <c r="B70" s="9">
        <v>66</v>
      </c>
      <c r="C70" s="41" t="s">
        <v>51</v>
      </c>
      <c r="D70" s="41" t="s">
        <v>52</v>
      </c>
      <c r="E70" s="41" t="s">
        <v>339</v>
      </c>
      <c r="F70" s="42" t="s">
        <v>370</v>
      </c>
      <c r="G70" s="42" t="s">
        <v>131</v>
      </c>
      <c r="H70" s="42" t="s">
        <v>371</v>
      </c>
      <c r="I70" s="41" t="s">
        <v>372</v>
      </c>
      <c r="J70" s="41" t="s">
        <v>47</v>
      </c>
      <c r="K70" s="41" t="s">
        <v>363</v>
      </c>
      <c r="L70" s="41" t="s">
        <v>364</v>
      </c>
      <c r="M70" s="9">
        <v>35</v>
      </c>
      <c r="N70" s="41" t="s">
        <v>373</v>
      </c>
      <c r="O70" s="41" t="s">
        <v>374</v>
      </c>
      <c r="P70" s="41" t="s">
        <v>34</v>
      </c>
      <c r="Q70" s="9" t="s">
        <v>42</v>
      </c>
      <c r="R70" s="9" t="s">
        <v>42</v>
      </c>
      <c r="S70" s="9">
        <v>10</v>
      </c>
      <c r="T70" s="9">
        <v>20</v>
      </c>
      <c r="U70" s="9">
        <v>30</v>
      </c>
      <c r="V70" s="9">
        <v>35</v>
      </c>
      <c r="W70" s="9" t="s">
        <v>35</v>
      </c>
      <c r="X70" s="9">
        <v>44</v>
      </c>
      <c r="Y70" s="60">
        <f t="shared" ref="Y70:Y133" si="3">IF(U70=0," ",IF((X70/U70)&gt;1,1,(X70/U70)))</f>
        <v>1</v>
      </c>
      <c r="Z70" s="51" t="s">
        <v>717</v>
      </c>
    </row>
    <row r="71" spans="1:26" ht="40.799999999999997" hidden="1" x14ac:dyDescent="0.3">
      <c r="A71" s="9">
        <v>61</v>
      </c>
      <c r="B71" s="9">
        <v>67</v>
      </c>
      <c r="C71" s="41" t="s">
        <v>87</v>
      </c>
      <c r="D71" s="41" t="s">
        <v>88</v>
      </c>
      <c r="E71" s="41" t="s">
        <v>375</v>
      </c>
      <c r="F71" s="42" t="s">
        <v>376</v>
      </c>
      <c r="G71" s="42" t="s">
        <v>131</v>
      </c>
      <c r="H71" s="42" t="s">
        <v>377</v>
      </c>
      <c r="I71" s="41" t="s">
        <v>378</v>
      </c>
      <c r="J71" s="41" t="s">
        <v>47</v>
      </c>
      <c r="K71" s="41" t="s">
        <v>93</v>
      </c>
      <c r="L71" s="41" t="s">
        <v>379</v>
      </c>
      <c r="M71" s="9">
        <v>13</v>
      </c>
      <c r="N71" s="41" t="s">
        <v>380</v>
      </c>
      <c r="O71" s="41" t="str">
        <f t="shared" ref="O71:O139" si="4">IF(M71="","",(M71&amp;" "&amp;N71))</f>
        <v>13 % de recursos para inversión en el presupuesto UPN</v>
      </c>
      <c r="P71" s="41" t="s">
        <v>154</v>
      </c>
      <c r="Q71" s="9">
        <v>12</v>
      </c>
      <c r="R71" s="44">
        <v>44926</v>
      </c>
      <c r="S71" s="9">
        <v>13</v>
      </c>
      <c r="T71" s="9">
        <v>13</v>
      </c>
      <c r="U71" s="9">
        <v>13</v>
      </c>
      <c r="V71" s="9">
        <v>13</v>
      </c>
      <c r="W71" s="9" t="s">
        <v>96</v>
      </c>
      <c r="X71" s="9"/>
      <c r="Y71" s="60">
        <f t="shared" si="3"/>
        <v>0</v>
      </c>
      <c r="Z71" s="51"/>
    </row>
    <row r="72" spans="1:26" ht="96" hidden="1" x14ac:dyDescent="0.3">
      <c r="A72" s="9">
        <v>62</v>
      </c>
      <c r="B72" s="9">
        <v>68</v>
      </c>
      <c r="C72" s="41" t="s">
        <v>87</v>
      </c>
      <c r="D72" s="41" t="s">
        <v>88</v>
      </c>
      <c r="E72" s="41" t="s">
        <v>375</v>
      </c>
      <c r="F72" s="42" t="s">
        <v>381</v>
      </c>
      <c r="G72" s="42" t="s">
        <v>131</v>
      </c>
      <c r="H72" s="42" t="s">
        <v>382</v>
      </c>
      <c r="I72" s="41" t="s">
        <v>383</v>
      </c>
      <c r="J72" s="41" t="s">
        <v>47</v>
      </c>
      <c r="K72" s="41" t="s">
        <v>93</v>
      </c>
      <c r="L72" s="41" t="s">
        <v>379</v>
      </c>
      <c r="M72" s="9">
        <v>6</v>
      </c>
      <c r="N72" s="41" t="s">
        <v>384</v>
      </c>
      <c r="O72" s="41" t="str">
        <f t="shared" si="4"/>
        <v>6 % de presupuesto sensible a enfoques diversos</v>
      </c>
      <c r="P72" s="41" t="s">
        <v>34</v>
      </c>
      <c r="Q72" s="9" t="s">
        <v>42</v>
      </c>
      <c r="R72" s="9" t="s">
        <v>42</v>
      </c>
      <c r="S72" s="9">
        <v>3</v>
      </c>
      <c r="T72" s="9">
        <v>4</v>
      </c>
      <c r="U72" s="9">
        <v>5</v>
      </c>
      <c r="V72" s="9">
        <v>6</v>
      </c>
      <c r="W72" s="9" t="s">
        <v>96</v>
      </c>
      <c r="X72" s="9">
        <v>5</v>
      </c>
      <c r="Y72" s="60">
        <f t="shared" si="3"/>
        <v>1</v>
      </c>
      <c r="Z72" s="51" t="s">
        <v>718</v>
      </c>
    </row>
    <row r="73" spans="1:26" ht="48" hidden="1" x14ac:dyDescent="0.3">
      <c r="A73" s="9">
        <v>64</v>
      </c>
      <c r="B73" s="9">
        <v>69</v>
      </c>
      <c r="C73" s="41" t="s">
        <v>87</v>
      </c>
      <c r="D73" s="41" t="s">
        <v>88</v>
      </c>
      <c r="E73" s="41" t="s">
        <v>89</v>
      </c>
      <c r="F73" s="42" t="s">
        <v>385</v>
      </c>
      <c r="G73" s="42" t="s">
        <v>131</v>
      </c>
      <c r="H73" s="42" t="s">
        <v>386</v>
      </c>
      <c r="I73" s="41" t="s">
        <v>99</v>
      </c>
      <c r="J73" s="41" t="s">
        <v>100</v>
      </c>
      <c r="K73" s="41" t="s">
        <v>101</v>
      </c>
      <c r="L73" s="41" t="s">
        <v>102</v>
      </c>
      <c r="M73" s="9">
        <v>17</v>
      </c>
      <c r="N73" s="41" t="s">
        <v>387</v>
      </c>
      <c r="O73" s="41" t="str">
        <f t="shared" si="4"/>
        <v>17 Estudiantes x servidor público UPN</v>
      </c>
      <c r="P73" s="41" t="s">
        <v>34</v>
      </c>
      <c r="Q73" s="9">
        <v>14</v>
      </c>
      <c r="R73" s="44">
        <v>45071</v>
      </c>
      <c r="S73" s="9">
        <v>14</v>
      </c>
      <c r="T73" s="9">
        <v>15</v>
      </c>
      <c r="U73" s="43" t="s">
        <v>42</v>
      </c>
      <c r="V73" s="43" t="s">
        <v>42</v>
      </c>
      <c r="W73" s="9" t="s">
        <v>43</v>
      </c>
      <c r="X73" s="9"/>
      <c r="Y73" s="59"/>
      <c r="Z73" s="9"/>
    </row>
    <row r="74" spans="1:26" ht="61.2" hidden="1" x14ac:dyDescent="0.3">
      <c r="A74" s="9">
        <v>69</v>
      </c>
      <c r="B74" s="9">
        <v>70</v>
      </c>
      <c r="C74" s="41" t="s">
        <v>87</v>
      </c>
      <c r="D74" s="41" t="s">
        <v>88</v>
      </c>
      <c r="E74" s="41" t="s">
        <v>388</v>
      </c>
      <c r="F74" s="42" t="s">
        <v>389</v>
      </c>
      <c r="G74" s="42" t="s">
        <v>131</v>
      </c>
      <c r="H74" s="42" t="s">
        <v>390</v>
      </c>
      <c r="I74" s="41" t="s">
        <v>391</v>
      </c>
      <c r="J74" s="41" t="s">
        <v>47</v>
      </c>
      <c r="K74" s="41" t="s">
        <v>392</v>
      </c>
      <c r="L74" s="41" t="s">
        <v>393</v>
      </c>
      <c r="M74" s="9">
        <v>75</v>
      </c>
      <c r="N74" s="41" t="s">
        <v>394</v>
      </c>
      <c r="O74" s="41" t="str">
        <f t="shared" si="4"/>
        <v>75 % de avance en el desempeño del Modelo Estándar de Control Interno</v>
      </c>
      <c r="P74" s="41" t="s">
        <v>34</v>
      </c>
      <c r="Q74" s="9">
        <v>60.9</v>
      </c>
      <c r="R74" s="44">
        <v>45291</v>
      </c>
      <c r="S74" s="9" t="s">
        <v>42</v>
      </c>
      <c r="T74" s="9">
        <v>71.3</v>
      </c>
      <c r="U74" s="9">
        <v>73</v>
      </c>
      <c r="V74" s="9">
        <v>75</v>
      </c>
      <c r="W74" s="9" t="s">
        <v>96</v>
      </c>
      <c r="X74" s="9">
        <v>82</v>
      </c>
      <c r="Y74" s="60">
        <f t="shared" si="3"/>
        <v>1</v>
      </c>
      <c r="Z74" s="51" t="s">
        <v>719</v>
      </c>
    </row>
    <row r="75" spans="1:26" ht="102" hidden="1" x14ac:dyDescent="0.3">
      <c r="A75" s="9">
        <v>70</v>
      </c>
      <c r="B75" s="9">
        <v>71</v>
      </c>
      <c r="C75" s="41" t="s">
        <v>87</v>
      </c>
      <c r="D75" s="41" t="s">
        <v>88</v>
      </c>
      <c r="E75" s="41" t="s">
        <v>388</v>
      </c>
      <c r="F75" s="42" t="s">
        <v>395</v>
      </c>
      <c r="G75" s="42" t="s">
        <v>131</v>
      </c>
      <c r="H75" s="42" t="s">
        <v>396</v>
      </c>
      <c r="I75" s="41" t="s">
        <v>397</v>
      </c>
      <c r="J75" s="41" t="s">
        <v>47</v>
      </c>
      <c r="K75" s="41" t="s">
        <v>93</v>
      </c>
      <c r="L75" s="41" t="s">
        <v>398</v>
      </c>
      <c r="M75" s="9">
        <v>80</v>
      </c>
      <c r="N75" s="41" t="s">
        <v>399</v>
      </c>
      <c r="O75" s="41" t="str">
        <f t="shared" si="4"/>
        <v>80 % de avance en el nivel de desempeño institucional</v>
      </c>
      <c r="P75" s="41" t="s">
        <v>34</v>
      </c>
      <c r="Q75" s="9">
        <v>30</v>
      </c>
      <c r="R75" s="44">
        <v>45291</v>
      </c>
      <c r="S75" s="9" t="s">
        <v>42</v>
      </c>
      <c r="T75" s="9">
        <v>65</v>
      </c>
      <c r="U75" s="9">
        <v>75</v>
      </c>
      <c r="V75" s="9">
        <v>80</v>
      </c>
      <c r="W75" s="9" t="s">
        <v>96</v>
      </c>
      <c r="X75" s="9">
        <v>100</v>
      </c>
      <c r="Y75" s="60">
        <f t="shared" si="3"/>
        <v>1</v>
      </c>
      <c r="Z75" s="51" t="s">
        <v>720</v>
      </c>
    </row>
    <row r="76" spans="1:26" ht="51" hidden="1" x14ac:dyDescent="0.3">
      <c r="A76" s="9">
        <v>71</v>
      </c>
      <c r="B76" s="9">
        <v>72</v>
      </c>
      <c r="C76" s="41" t="s">
        <v>87</v>
      </c>
      <c r="D76" s="41" t="s">
        <v>88</v>
      </c>
      <c r="E76" s="41" t="s">
        <v>388</v>
      </c>
      <c r="F76" s="42" t="s">
        <v>400</v>
      </c>
      <c r="G76" s="42" t="s">
        <v>131</v>
      </c>
      <c r="H76" s="42" t="s">
        <v>401</v>
      </c>
      <c r="I76" s="41" t="s">
        <v>402</v>
      </c>
      <c r="J76" s="41" t="s">
        <v>47</v>
      </c>
      <c r="K76" s="41" t="s">
        <v>93</v>
      </c>
      <c r="L76" s="41" t="s">
        <v>403</v>
      </c>
      <c r="M76" s="9">
        <v>100</v>
      </c>
      <c r="N76" s="41" t="s">
        <v>404</v>
      </c>
      <c r="O76" s="41" t="str">
        <f t="shared" si="4"/>
        <v>100 % de procedimientos simplificados y/o racionalizados</v>
      </c>
      <c r="P76" s="41" t="s">
        <v>34</v>
      </c>
      <c r="Q76" s="9">
        <v>5</v>
      </c>
      <c r="R76" s="44">
        <v>44926</v>
      </c>
      <c r="S76" s="9">
        <v>20</v>
      </c>
      <c r="T76" s="9">
        <v>50</v>
      </c>
      <c r="U76" s="9">
        <v>75</v>
      </c>
      <c r="V76" s="9">
        <v>100</v>
      </c>
      <c r="W76" s="9" t="s">
        <v>35</v>
      </c>
      <c r="X76" s="9">
        <v>0</v>
      </c>
      <c r="Y76" s="60">
        <f t="shared" si="3"/>
        <v>0</v>
      </c>
      <c r="Z76" s="51" t="s">
        <v>721</v>
      </c>
    </row>
    <row r="77" spans="1:26" ht="71.400000000000006" hidden="1" x14ac:dyDescent="0.3">
      <c r="A77" s="9">
        <v>72</v>
      </c>
      <c r="B77" s="9">
        <v>73</v>
      </c>
      <c r="C77" s="41" t="s">
        <v>87</v>
      </c>
      <c r="D77" s="41" t="s">
        <v>88</v>
      </c>
      <c r="E77" s="41" t="s">
        <v>388</v>
      </c>
      <c r="F77" s="42" t="s">
        <v>405</v>
      </c>
      <c r="G77" s="42" t="s">
        <v>131</v>
      </c>
      <c r="H77" s="42" t="s">
        <v>406</v>
      </c>
      <c r="I77" s="41" t="s">
        <v>407</v>
      </c>
      <c r="J77" s="41" t="s">
        <v>100</v>
      </c>
      <c r="K77" s="41" t="s">
        <v>408</v>
      </c>
      <c r="L77" s="51" t="s">
        <v>409</v>
      </c>
      <c r="M77" s="9">
        <v>90</v>
      </c>
      <c r="N77" s="41" t="s">
        <v>410</v>
      </c>
      <c r="O77" s="41" t="str">
        <f t="shared" si="4"/>
        <v>90 % de ejecución de los Planes Anuales de Adquisiciones</v>
      </c>
      <c r="P77" s="41" t="s">
        <v>34</v>
      </c>
      <c r="Q77" s="9" t="s">
        <v>42</v>
      </c>
      <c r="R77" s="44" t="s">
        <v>42</v>
      </c>
      <c r="S77" s="9">
        <v>75</v>
      </c>
      <c r="T77" s="9">
        <v>85</v>
      </c>
      <c r="U77" s="9">
        <v>85</v>
      </c>
      <c r="V77" s="9">
        <v>90</v>
      </c>
      <c r="W77" s="9" t="s">
        <v>411</v>
      </c>
      <c r="X77" s="9">
        <v>62</v>
      </c>
      <c r="Y77" s="60">
        <f t="shared" si="3"/>
        <v>0.72941176470588232</v>
      </c>
      <c r="Z77" s="51" t="s">
        <v>722</v>
      </c>
    </row>
    <row r="78" spans="1:26" ht="71.400000000000006" hidden="1" x14ac:dyDescent="0.3">
      <c r="A78" s="9">
        <v>73</v>
      </c>
      <c r="B78" s="9">
        <v>74</v>
      </c>
      <c r="C78" s="41" t="s">
        <v>87</v>
      </c>
      <c r="D78" s="41" t="s">
        <v>88</v>
      </c>
      <c r="E78" s="41" t="s">
        <v>388</v>
      </c>
      <c r="F78" s="42" t="s">
        <v>412</v>
      </c>
      <c r="G78" s="42" t="s">
        <v>131</v>
      </c>
      <c r="H78" s="42" t="s">
        <v>413</v>
      </c>
      <c r="I78" s="41" t="s">
        <v>414</v>
      </c>
      <c r="J78" s="41" t="s">
        <v>100</v>
      </c>
      <c r="K78" s="41" t="s">
        <v>415</v>
      </c>
      <c r="L78" s="41" t="s">
        <v>102</v>
      </c>
      <c r="M78" s="9">
        <v>88</v>
      </c>
      <c r="N78" s="41" t="s">
        <v>416</v>
      </c>
      <c r="O78" s="41" t="str">
        <f t="shared" si="4"/>
        <v>88 % de administrativos beneficiados con el Plan de Bienestar y Capacitación UPN</v>
      </c>
      <c r="P78" s="41" t="s">
        <v>34</v>
      </c>
      <c r="Q78" s="9">
        <v>82.95</v>
      </c>
      <c r="R78" s="44">
        <v>45291</v>
      </c>
      <c r="S78" s="9">
        <v>82.95</v>
      </c>
      <c r="T78" s="9">
        <v>83</v>
      </c>
      <c r="U78" s="9">
        <v>87</v>
      </c>
      <c r="V78" s="9">
        <v>88</v>
      </c>
      <c r="W78" s="9" t="s">
        <v>96</v>
      </c>
      <c r="X78" s="9">
        <v>67</v>
      </c>
      <c r="Y78" s="60">
        <f t="shared" si="3"/>
        <v>0.77011494252873558</v>
      </c>
      <c r="Z78" s="51" t="s">
        <v>723</v>
      </c>
    </row>
    <row r="79" spans="1:26" ht="60" hidden="1" x14ac:dyDescent="0.3">
      <c r="A79" s="9">
        <v>74</v>
      </c>
      <c r="B79" s="9">
        <v>75</v>
      </c>
      <c r="C79" s="41" t="s">
        <v>87</v>
      </c>
      <c r="D79" s="41" t="s">
        <v>88</v>
      </c>
      <c r="E79" s="41" t="s">
        <v>388</v>
      </c>
      <c r="F79" s="42" t="s">
        <v>417</v>
      </c>
      <c r="G79" s="42" t="s">
        <v>131</v>
      </c>
      <c r="H79" s="42" t="s">
        <v>418</v>
      </c>
      <c r="I79" s="41" t="s">
        <v>419</v>
      </c>
      <c r="J79" s="41" t="s">
        <v>100</v>
      </c>
      <c r="K79" s="41" t="s">
        <v>420</v>
      </c>
      <c r="L79" s="41" t="s">
        <v>420</v>
      </c>
      <c r="M79" s="9">
        <v>75</v>
      </c>
      <c r="N79" s="41" t="s">
        <v>421</v>
      </c>
      <c r="O79" s="41" t="str">
        <f t="shared" si="4"/>
        <v>75 % de implementación del plan de adquisiciones verdes de la UPN</v>
      </c>
      <c r="P79" s="41" t="s">
        <v>34</v>
      </c>
      <c r="Q79" s="9" t="s">
        <v>422</v>
      </c>
      <c r="R79" s="44">
        <v>44926</v>
      </c>
      <c r="S79" s="9">
        <v>15</v>
      </c>
      <c r="T79" s="9">
        <v>35</v>
      </c>
      <c r="U79" s="43" t="s">
        <v>42</v>
      </c>
      <c r="V79" s="43" t="s">
        <v>42</v>
      </c>
      <c r="W79" s="9" t="s">
        <v>43</v>
      </c>
      <c r="X79" s="9"/>
      <c r="Y79" s="59"/>
      <c r="Z79" s="9"/>
    </row>
    <row r="80" spans="1:26" ht="84" hidden="1" x14ac:dyDescent="0.3">
      <c r="A80" s="9">
        <v>75</v>
      </c>
      <c r="B80" s="9">
        <v>76</v>
      </c>
      <c r="C80" s="41" t="s">
        <v>87</v>
      </c>
      <c r="D80" s="41" t="s">
        <v>88</v>
      </c>
      <c r="E80" s="41" t="s">
        <v>388</v>
      </c>
      <c r="F80" s="42" t="s">
        <v>423</v>
      </c>
      <c r="G80" s="42" t="s">
        <v>131</v>
      </c>
      <c r="H80" s="42" t="s">
        <v>424</v>
      </c>
      <c r="I80" s="41" t="s">
        <v>425</v>
      </c>
      <c r="J80" s="41" t="s">
        <v>100</v>
      </c>
      <c r="K80" s="41" t="s">
        <v>426</v>
      </c>
      <c r="L80" s="41" t="s">
        <v>427</v>
      </c>
      <c r="M80" s="9">
        <v>50</v>
      </c>
      <c r="N80" s="41" t="s">
        <v>428</v>
      </c>
      <c r="O80" s="41" t="str">
        <f t="shared" si="4"/>
        <v>50 % de mejoramiento del Servicio de Transporte de la UPN</v>
      </c>
      <c r="P80" s="41" t="s">
        <v>34</v>
      </c>
      <c r="Q80" s="9">
        <v>0</v>
      </c>
      <c r="R80" s="44" t="s">
        <v>42</v>
      </c>
      <c r="S80" s="9">
        <v>5</v>
      </c>
      <c r="T80" s="9">
        <v>15</v>
      </c>
      <c r="U80" s="43" t="s">
        <v>42</v>
      </c>
      <c r="V80" s="43" t="s">
        <v>42</v>
      </c>
      <c r="W80" s="9" t="s">
        <v>43</v>
      </c>
      <c r="X80" s="9"/>
      <c r="Y80" s="59"/>
      <c r="Z80" s="9"/>
    </row>
    <row r="81" spans="1:28" ht="72" hidden="1" x14ac:dyDescent="0.3">
      <c r="A81" s="9">
        <v>76</v>
      </c>
      <c r="B81" s="9">
        <v>77</v>
      </c>
      <c r="C81" s="41" t="s">
        <v>87</v>
      </c>
      <c r="D81" s="41" t="s">
        <v>88</v>
      </c>
      <c r="E81" s="41" t="s">
        <v>429</v>
      </c>
      <c r="F81" s="42" t="s">
        <v>430</v>
      </c>
      <c r="G81" s="42" t="s">
        <v>131</v>
      </c>
      <c r="H81" s="42" t="s">
        <v>431</v>
      </c>
      <c r="I81" s="41" t="s">
        <v>432</v>
      </c>
      <c r="J81" s="41" t="s">
        <v>100</v>
      </c>
      <c r="K81" s="41" t="s">
        <v>433</v>
      </c>
      <c r="L81" s="41" t="s">
        <v>434</v>
      </c>
      <c r="M81" s="9">
        <v>80</v>
      </c>
      <c r="N81" s="41" t="s">
        <v>435</v>
      </c>
      <c r="O81" s="41" t="str">
        <f t="shared" si="4"/>
        <v>80 % de implementación del Plan Estratégico de Tecnologías de la Información</v>
      </c>
      <c r="P81" s="41" t="s">
        <v>34</v>
      </c>
      <c r="Q81" s="9" t="s">
        <v>42</v>
      </c>
      <c r="R81" s="9" t="s">
        <v>42</v>
      </c>
      <c r="S81" s="9" t="s">
        <v>42</v>
      </c>
      <c r="T81" s="9" t="s">
        <v>42</v>
      </c>
      <c r="U81" s="9">
        <v>60</v>
      </c>
      <c r="V81" s="9">
        <v>80</v>
      </c>
      <c r="W81" s="9" t="s">
        <v>96</v>
      </c>
      <c r="X81" s="9">
        <v>50</v>
      </c>
      <c r="Y81" s="60">
        <f t="shared" si="3"/>
        <v>0.83333333333333337</v>
      </c>
      <c r="Z81" s="51" t="s">
        <v>724</v>
      </c>
    </row>
    <row r="82" spans="1:28" ht="48" hidden="1" x14ac:dyDescent="0.3">
      <c r="A82" s="9">
        <v>77</v>
      </c>
      <c r="B82" s="9">
        <v>78</v>
      </c>
      <c r="C82" s="41" t="s">
        <v>87</v>
      </c>
      <c r="D82" s="41" t="s">
        <v>88</v>
      </c>
      <c r="E82" s="41" t="s">
        <v>429</v>
      </c>
      <c r="F82" s="42" t="s">
        <v>436</v>
      </c>
      <c r="G82" s="42" t="s">
        <v>131</v>
      </c>
      <c r="H82" s="42" t="s">
        <v>437</v>
      </c>
      <c r="I82" s="41" t="s">
        <v>432</v>
      </c>
      <c r="J82" s="41" t="s">
        <v>100</v>
      </c>
      <c r="K82" s="41" t="s">
        <v>433</v>
      </c>
      <c r="L82" s="41" t="s">
        <v>434</v>
      </c>
      <c r="M82" s="9">
        <v>80</v>
      </c>
      <c r="N82" s="41" t="s">
        <v>438</v>
      </c>
      <c r="O82" s="41" t="str">
        <f t="shared" si="4"/>
        <v>80 % de articulación de Sistemas de Información</v>
      </c>
      <c r="P82" s="41" t="s">
        <v>34</v>
      </c>
      <c r="Q82" s="9" t="s">
        <v>42</v>
      </c>
      <c r="R82" s="9" t="s">
        <v>42</v>
      </c>
      <c r="S82" s="9">
        <v>50</v>
      </c>
      <c r="T82" s="9">
        <v>60</v>
      </c>
      <c r="U82" s="9">
        <v>70</v>
      </c>
      <c r="V82" s="9">
        <v>80</v>
      </c>
      <c r="W82" s="9" t="s">
        <v>439</v>
      </c>
      <c r="X82" s="9">
        <v>0</v>
      </c>
      <c r="Y82" s="60">
        <f t="shared" si="3"/>
        <v>0</v>
      </c>
      <c r="Z82" s="51" t="s">
        <v>725</v>
      </c>
    </row>
    <row r="83" spans="1:28" ht="72" hidden="1" x14ac:dyDescent="0.3">
      <c r="A83" s="9">
        <v>78</v>
      </c>
      <c r="B83" s="9">
        <v>79</v>
      </c>
      <c r="C83" s="41" t="s">
        <v>87</v>
      </c>
      <c r="D83" s="41" t="s">
        <v>88</v>
      </c>
      <c r="E83" s="41" t="s">
        <v>429</v>
      </c>
      <c r="F83" s="42" t="s">
        <v>440</v>
      </c>
      <c r="G83" s="42" t="s">
        <v>131</v>
      </c>
      <c r="H83" s="42" t="s">
        <v>441</v>
      </c>
      <c r="I83" s="41" t="s">
        <v>442</v>
      </c>
      <c r="J83" s="41" t="s">
        <v>47</v>
      </c>
      <c r="K83" s="9" t="s">
        <v>443</v>
      </c>
      <c r="L83" s="41" t="s">
        <v>434</v>
      </c>
      <c r="M83" s="9">
        <v>100</v>
      </c>
      <c r="N83" s="41" t="s">
        <v>444</v>
      </c>
      <c r="O83" s="41" t="str">
        <f t="shared" si="4"/>
        <v>100 % de implementación del Campus Virtual UPN</v>
      </c>
      <c r="P83" s="41" t="s">
        <v>34</v>
      </c>
      <c r="Q83" s="9" t="s">
        <v>42</v>
      </c>
      <c r="R83" s="9" t="s">
        <v>42</v>
      </c>
      <c r="S83" s="9">
        <v>10</v>
      </c>
      <c r="T83" s="9">
        <v>60</v>
      </c>
      <c r="U83" s="9">
        <v>100</v>
      </c>
      <c r="V83" s="9">
        <v>100</v>
      </c>
      <c r="W83" s="9" t="s">
        <v>445</v>
      </c>
      <c r="X83" s="9"/>
      <c r="Y83" s="60">
        <f t="shared" si="3"/>
        <v>0</v>
      </c>
      <c r="Z83" s="51"/>
    </row>
    <row r="84" spans="1:28" ht="60" hidden="1" x14ac:dyDescent="0.3">
      <c r="A84" s="9">
        <v>79</v>
      </c>
      <c r="B84" s="9">
        <v>80</v>
      </c>
      <c r="C84" s="41" t="s">
        <v>87</v>
      </c>
      <c r="D84" s="41" t="s">
        <v>88</v>
      </c>
      <c r="E84" s="41" t="s">
        <v>429</v>
      </c>
      <c r="F84" s="42" t="s">
        <v>446</v>
      </c>
      <c r="G84" s="42" t="s">
        <v>131</v>
      </c>
      <c r="H84" s="42" t="s">
        <v>447</v>
      </c>
      <c r="I84" s="41" t="s">
        <v>448</v>
      </c>
      <c r="J84" s="41" t="s">
        <v>47</v>
      </c>
      <c r="K84" s="41" t="s">
        <v>93</v>
      </c>
      <c r="L84" s="41" t="s">
        <v>94</v>
      </c>
      <c r="M84" s="9">
        <v>15</v>
      </c>
      <c r="N84" s="41" t="s">
        <v>449</v>
      </c>
      <c r="O84" s="41" t="str">
        <f t="shared" si="4"/>
        <v xml:space="preserve">15 Tableros con la información oficial dispuestos en la WEB de la UPN </v>
      </c>
      <c r="P84" s="41" t="s">
        <v>34</v>
      </c>
      <c r="Q84" s="9" t="s">
        <v>42</v>
      </c>
      <c r="R84" s="9" t="s">
        <v>42</v>
      </c>
      <c r="S84" s="9">
        <v>4</v>
      </c>
      <c r="T84" s="9">
        <v>7</v>
      </c>
      <c r="U84" s="9">
        <v>12</v>
      </c>
      <c r="V84" s="9">
        <v>15</v>
      </c>
      <c r="W84" s="9" t="s">
        <v>96</v>
      </c>
      <c r="X84" s="9">
        <v>0</v>
      </c>
      <c r="Y84" s="60">
        <f t="shared" si="3"/>
        <v>0</v>
      </c>
      <c r="Z84" s="51" t="s">
        <v>726</v>
      </c>
    </row>
    <row r="85" spans="1:28" ht="60" hidden="1" x14ac:dyDescent="0.3">
      <c r="A85" s="9">
        <v>80</v>
      </c>
      <c r="B85" s="9">
        <v>81</v>
      </c>
      <c r="C85" s="41" t="s">
        <v>87</v>
      </c>
      <c r="D85" s="41" t="s">
        <v>88</v>
      </c>
      <c r="E85" s="41" t="s">
        <v>450</v>
      </c>
      <c r="F85" s="42" t="s">
        <v>451</v>
      </c>
      <c r="G85" s="42" t="s">
        <v>131</v>
      </c>
      <c r="H85" s="42" t="s">
        <v>452</v>
      </c>
      <c r="I85" s="41" t="s">
        <v>453</v>
      </c>
      <c r="J85" s="41" t="s">
        <v>100</v>
      </c>
      <c r="K85" s="41" t="s">
        <v>454</v>
      </c>
      <c r="L85" s="41" t="s">
        <v>455</v>
      </c>
      <c r="M85" s="9">
        <v>100</v>
      </c>
      <c r="N85" s="41" t="s">
        <v>456</v>
      </c>
      <c r="O85" s="41" t="str">
        <f t="shared" si="4"/>
        <v>100 % de subseries documentales digitalizadas</v>
      </c>
      <c r="P85" s="41" t="s">
        <v>34</v>
      </c>
      <c r="Q85" s="9">
        <v>10</v>
      </c>
      <c r="R85" s="44">
        <v>44926</v>
      </c>
      <c r="S85" s="9">
        <v>87</v>
      </c>
      <c r="T85" s="9">
        <v>90</v>
      </c>
      <c r="U85" s="9">
        <v>95</v>
      </c>
      <c r="V85" s="9">
        <v>100</v>
      </c>
      <c r="W85" s="9" t="s">
        <v>96</v>
      </c>
      <c r="X85" s="9"/>
      <c r="Y85" s="60">
        <f t="shared" si="3"/>
        <v>0</v>
      </c>
      <c r="Z85" s="51"/>
    </row>
    <row r="86" spans="1:28" ht="48" hidden="1" x14ac:dyDescent="0.3">
      <c r="A86" s="9">
        <v>81</v>
      </c>
      <c r="B86" s="9">
        <v>82</v>
      </c>
      <c r="C86" s="41" t="s">
        <v>87</v>
      </c>
      <c r="D86" s="41" t="s">
        <v>88</v>
      </c>
      <c r="E86" s="41" t="s">
        <v>450</v>
      </c>
      <c r="F86" s="41" t="s">
        <v>457</v>
      </c>
      <c r="G86" s="42" t="s">
        <v>131</v>
      </c>
      <c r="H86" s="42" t="s">
        <v>458</v>
      </c>
      <c r="I86" s="41" t="s">
        <v>459</v>
      </c>
      <c r="J86" s="41" t="s">
        <v>31</v>
      </c>
      <c r="K86" s="41" t="s">
        <v>460</v>
      </c>
      <c r="L86" s="41" t="s">
        <v>461</v>
      </c>
      <c r="M86" s="9">
        <v>3775</v>
      </c>
      <c r="N86" s="41" t="s">
        <v>462</v>
      </c>
      <c r="O86" s="41" t="str">
        <f t="shared" si="4"/>
        <v>3775 Usuarios de recursos bibliográficos</v>
      </c>
      <c r="P86" s="41" t="s">
        <v>34</v>
      </c>
      <c r="Q86" s="9">
        <v>3580</v>
      </c>
      <c r="R86" s="44">
        <v>44926</v>
      </c>
      <c r="S86" s="9">
        <v>3687</v>
      </c>
      <c r="T86" s="9">
        <v>3761</v>
      </c>
      <c r="U86" s="9">
        <v>3768</v>
      </c>
      <c r="V86" s="9">
        <v>3775</v>
      </c>
      <c r="W86" s="9" t="s">
        <v>245</v>
      </c>
      <c r="X86" s="9">
        <v>5849</v>
      </c>
      <c r="Y86" s="60">
        <f t="shared" si="3"/>
        <v>1</v>
      </c>
      <c r="Z86" s="51" t="s">
        <v>727</v>
      </c>
    </row>
    <row r="87" spans="1:28" ht="71.400000000000006" hidden="1" x14ac:dyDescent="0.3">
      <c r="A87" s="9">
        <v>82</v>
      </c>
      <c r="B87" s="9">
        <v>83</v>
      </c>
      <c r="C87" s="41" t="s">
        <v>87</v>
      </c>
      <c r="D87" s="41" t="s">
        <v>104</v>
      </c>
      <c r="E87" s="41" t="s">
        <v>105</v>
      </c>
      <c r="F87" s="42" t="s">
        <v>463</v>
      </c>
      <c r="G87" s="42" t="s">
        <v>131</v>
      </c>
      <c r="H87" s="9" t="s">
        <v>464</v>
      </c>
      <c r="I87" s="41" t="s">
        <v>108</v>
      </c>
      <c r="J87" s="41" t="s">
        <v>100</v>
      </c>
      <c r="K87" s="41" t="s">
        <v>109</v>
      </c>
      <c r="L87" s="41" t="s">
        <v>110</v>
      </c>
      <c r="M87" s="9">
        <v>80</v>
      </c>
      <c r="N87" s="41" t="s">
        <v>465</v>
      </c>
      <c r="O87" s="41" t="str">
        <f t="shared" si="4"/>
        <v>80 % de ejecución proyecto Valmaría</v>
      </c>
      <c r="P87" s="41" t="s">
        <v>34</v>
      </c>
      <c r="Q87" s="9" t="s">
        <v>42</v>
      </c>
      <c r="R87" s="9" t="s">
        <v>42</v>
      </c>
      <c r="S87" s="9" t="s">
        <v>42</v>
      </c>
      <c r="T87" s="9">
        <v>70</v>
      </c>
      <c r="U87" s="9">
        <v>75</v>
      </c>
      <c r="V87" s="9">
        <v>80</v>
      </c>
      <c r="W87" s="9" t="s">
        <v>466</v>
      </c>
      <c r="X87" s="9">
        <v>1</v>
      </c>
      <c r="Y87" s="60">
        <f t="shared" si="3"/>
        <v>1.3333333333333334E-2</v>
      </c>
      <c r="Z87" s="51" t="s">
        <v>728</v>
      </c>
    </row>
    <row r="88" spans="1:28" ht="72" hidden="1" x14ac:dyDescent="0.3">
      <c r="A88" s="9">
        <v>83</v>
      </c>
      <c r="B88" s="9">
        <v>84</v>
      </c>
      <c r="C88" s="41" t="s">
        <v>87</v>
      </c>
      <c r="D88" s="41" t="s">
        <v>104</v>
      </c>
      <c r="E88" s="41" t="s">
        <v>105</v>
      </c>
      <c r="F88" s="42" t="s">
        <v>467</v>
      </c>
      <c r="G88" s="42" t="s">
        <v>131</v>
      </c>
      <c r="H88" s="42" t="s">
        <v>468</v>
      </c>
      <c r="I88" s="41" t="s">
        <v>108</v>
      </c>
      <c r="J88" s="41" t="s">
        <v>100</v>
      </c>
      <c r="K88" s="41" t="s">
        <v>109</v>
      </c>
      <c r="L88" s="41" t="s">
        <v>110</v>
      </c>
      <c r="M88" s="9">
        <v>7</v>
      </c>
      <c r="N88" s="41" t="s">
        <v>469</v>
      </c>
      <c r="O88" s="41" t="str">
        <f t="shared" si="4"/>
        <v>7 metros cuadrados por estudiante destinados para actividades administrativas</v>
      </c>
      <c r="P88" s="41" t="s">
        <v>34</v>
      </c>
      <c r="Q88" s="9">
        <v>5.39</v>
      </c>
      <c r="R88" s="44">
        <v>45015</v>
      </c>
      <c r="S88" s="9">
        <v>5.39</v>
      </c>
      <c r="T88" s="9">
        <v>5.92</v>
      </c>
      <c r="U88" s="43" t="s">
        <v>42</v>
      </c>
      <c r="V88" s="43" t="s">
        <v>42</v>
      </c>
      <c r="W88" s="9" t="s">
        <v>43</v>
      </c>
      <c r="X88" s="9"/>
      <c r="Y88" s="59"/>
      <c r="Z88" s="9"/>
    </row>
    <row r="89" spans="1:28" ht="72" hidden="1" x14ac:dyDescent="0.3">
      <c r="A89" s="9">
        <v>84</v>
      </c>
      <c r="B89" s="9">
        <v>85</v>
      </c>
      <c r="C89" s="41" t="s">
        <v>87</v>
      </c>
      <c r="D89" s="41" t="s">
        <v>104</v>
      </c>
      <c r="E89" s="41" t="s">
        <v>105</v>
      </c>
      <c r="F89" s="42" t="s">
        <v>470</v>
      </c>
      <c r="G89" s="42" t="s">
        <v>131</v>
      </c>
      <c r="H89" s="42" t="s">
        <v>471</v>
      </c>
      <c r="I89" s="41" t="s">
        <v>108</v>
      </c>
      <c r="J89" s="41" t="s">
        <v>100</v>
      </c>
      <c r="K89" s="41" t="s">
        <v>109</v>
      </c>
      <c r="L89" s="41" t="s">
        <v>110</v>
      </c>
      <c r="M89" s="9">
        <v>15</v>
      </c>
      <c r="N89" s="41" t="s">
        <v>472</v>
      </c>
      <c r="O89" s="41" t="str">
        <f t="shared" si="4"/>
        <v>15 metros cuadrados por estudiante destinados para actividades académicas</v>
      </c>
      <c r="P89" s="41" t="s">
        <v>154</v>
      </c>
      <c r="Q89" s="9" t="s">
        <v>42</v>
      </c>
      <c r="R89" s="44" t="s">
        <v>42</v>
      </c>
      <c r="S89" s="9">
        <v>11</v>
      </c>
      <c r="T89" s="9">
        <v>13</v>
      </c>
      <c r="U89" s="43" t="s">
        <v>42</v>
      </c>
      <c r="V89" s="43" t="s">
        <v>42</v>
      </c>
      <c r="W89" s="9" t="s">
        <v>43</v>
      </c>
      <c r="X89" s="9"/>
      <c r="Y89" s="59"/>
      <c r="Z89" s="9"/>
    </row>
    <row r="90" spans="1:28" ht="96" hidden="1" x14ac:dyDescent="0.3">
      <c r="A90" s="9">
        <v>85</v>
      </c>
      <c r="B90" s="9">
        <v>86</v>
      </c>
      <c r="C90" s="41" t="s">
        <v>87</v>
      </c>
      <c r="D90" s="41" t="s">
        <v>104</v>
      </c>
      <c r="E90" s="41" t="s">
        <v>105</v>
      </c>
      <c r="F90" s="42" t="s">
        <v>473</v>
      </c>
      <c r="G90" s="42" t="s">
        <v>131</v>
      </c>
      <c r="H90" s="42" t="s">
        <v>474</v>
      </c>
      <c r="I90" s="41" t="s">
        <v>108</v>
      </c>
      <c r="J90" s="41" t="s">
        <v>100</v>
      </c>
      <c r="K90" s="41" t="s">
        <v>109</v>
      </c>
      <c r="L90" s="41" t="s">
        <v>110</v>
      </c>
      <c r="M90" s="9">
        <v>35</v>
      </c>
      <c r="N90" s="41" t="s">
        <v>475</v>
      </c>
      <c r="O90" s="41" t="str">
        <f t="shared" si="4"/>
        <v>35 % avance plan maestro de infraestructura</v>
      </c>
      <c r="P90" s="41" t="s">
        <v>34</v>
      </c>
      <c r="Q90" s="9" t="s">
        <v>42</v>
      </c>
      <c r="R90" s="9" t="s">
        <v>42</v>
      </c>
      <c r="S90" s="9" t="s">
        <v>42</v>
      </c>
      <c r="T90" s="9" t="s">
        <v>42</v>
      </c>
      <c r="U90" s="9" t="s">
        <v>42</v>
      </c>
      <c r="V90" s="9">
        <v>35</v>
      </c>
      <c r="W90" s="9" t="s">
        <v>96</v>
      </c>
      <c r="X90" s="9"/>
      <c r="Y90" s="59"/>
      <c r="Z90" s="9"/>
    </row>
    <row r="91" spans="1:28" ht="72" hidden="1" x14ac:dyDescent="0.3">
      <c r="A91" s="9">
        <v>86</v>
      </c>
      <c r="B91" s="9">
        <v>87</v>
      </c>
      <c r="C91" s="41" t="s">
        <v>87</v>
      </c>
      <c r="D91" s="41" t="s">
        <v>104</v>
      </c>
      <c r="E91" s="41" t="s">
        <v>105</v>
      </c>
      <c r="F91" s="42" t="s">
        <v>476</v>
      </c>
      <c r="G91" s="42" t="s">
        <v>131</v>
      </c>
      <c r="H91" s="42" t="s">
        <v>477</v>
      </c>
      <c r="I91" s="41" t="s">
        <v>478</v>
      </c>
      <c r="J91" s="41" t="s">
        <v>100</v>
      </c>
      <c r="K91" s="41" t="s">
        <v>426</v>
      </c>
      <c r="L91" s="41" t="s">
        <v>427</v>
      </c>
      <c r="M91" s="9">
        <v>80</v>
      </c>
      <c r="N91" s="41" t="s">
        <v>479</v>
      </c>
      <c r="O91" s="41" t="str">
        <f t="shared" si="4"/>
        <v>80 % de espacios intervenidos para aumentar la accesibilidad</v>
      </c>
      <c r="P91" s="41" t="s">
        <v>34</v>
      </c>
      <c r="Q91" s="9" t="s">
        <v>42</v>
      </c>
      <c r="R91" s="9" t="s">
        <v>42</v>
      </c>
      <c r="S91" s="9">
        <v>5</v>
      </c>
      <c r="T91" s="9">
        <v>70</v>
      </c>
      <c r="U91" s="9">
        <v>75</v>
      </c>
      <c r="V91" s="9">
        <v>80</v>
      </c>
      <c r="W91" s="9" t="s">
        <v>96</v>
      </c>
      <c r="X91" s="9"/>
      <c r="Y91" s="60">
        <f t="shared" si="3"/>
        <v>0</v>
      </c>
      <c r="Z91" s="51"/>
    </row>
    <row r="92" spans="1:28" ht="193.8" hidden="1" x14ac:dyDescent="0.3">
      <c r="A92" s="9">
        <v>87</v>
      </c>
      <c r="B92" s="9">
        <v>88</v>
      </c>
      <c r="C92" s="41" t="s">
        <v>113</v>
      </c>
      <c r="D92" s="41" t="s">
        <v>114</v>
      </c>
      <c r="E92" s="41" t="s">
        <v>115</v>
      </c>
      <c r="F92" s="42" t="s">
        <v>480</v>
      </c>
      <c r="G92" s="42" t="s">
        <v>131</v>
      </c>
      <c r="H92" s="42" t="s">
        <v>481</v>
      </c>
      <c r="I92" s="41" t="s">
        <v>177</v>
      </c>
      <c r="J92" s="41" t="s">
        <v>100</v>
      </c>
      <c r="K92" s="41" t="s">
        <v>125</v>
      </c>
      <c r="L92" s="41" t="s">
        <v>119</v>
      </c>
      <c r="M92" s="9">
        <v>85</v>
      </c>
      <c r="N92" s="41" t="s">
        <v>482</v>
      </c>
      <c r="O92" s="41" t="str">
        <f t="shared" si="4"/>
        <v>85 % de beneficiarios plan integral de bienestar</v>
      </c>
      <c r="P92" s="41" t="s">
        <v>34</v>
      </c>
      <c r="Q92" s="9" t="s">
        <v>483</v>
      </c>
      <c r="R92" s="44">
        <v>44926</v>
      </c>
      <c r="S92" s="9">
        <v>40</v>
      </c>
      <c r="T92" s="9">
        <v>75</v>
      </c>
      <c r="U92" s="9">
        <v>80</v>
      </c>
      <c r="V92" s="9">
        <v>85</v>
      </c>
      <c r="W92" s="9" t="s">
        <v>466</v>
      </c>
      <c r="X92" s="9">
        <v>5</v>
      </c>
      <c r="Y92" s="60">
        <f t="shared" si="3"/>
        <v>6.25E-2</v>
      </c>
      <c r="Z92" s="51" t="s">
        <v>729</v>
      </c>
    </row>
    <row r="93" spans="1:28" ht="51" hidden="1" x14ac:dyDescent="0.3">
      <c r="A93" s="9">
        <v>88</v>
      </c>
      <c r="B93" s="9">
        <v>89</v>
      </c>
      <c r="C93" s="41" t="s">
        <v>113</v>
      </c>
      <c r="D93" s="41" t="s">
        <v>114</v>
      </c>
      <c r="E93" s="41" t="s">
        <v>115</v>
      </c>
      <c r="F93" s="51" t="s">
        <v>484</v>
      </c>
      <c r="G93" s="42" t="s">
        <v>131</v>
      </c>
      <c r="H93" s="51" t="s">
        <v>485</v>
      </c>
      <c r="I93" s="41" t="s">
        <v>486</v>
      </c>
      <c r="J93" s="41" t="s">
        <v>31</v>
      </c>
      <c r="K93" s="41" t="s">
        <v>31</v>
      </c>
      <c r="L93" s="41" t="s">
        <v>32</v>
      </c>
      <c r="M93" s="9">
        <v>60</v>
      </c>
      <c r="N93" s="41" t="s">
        <v>487</v>
      </c>
      <c r="O93" s="41" t="str">
        <f t="shared" si="4"/>
        <v>60 % de estudiantes
beneficiarios del
programa
acompañamiento
académico</v>
      </c>
      <c r="P93" s="41" t="s">
        <v>34</v>
      </c>
      <c r="Q93" s="9" t="s">
        <v>42</v>
      </c>
      <c r="R93" s="9" t="s">
        <v>42</v>
      </c>
      <c r="S93" s="9">
        <v>0</v>
      </c>
      <c r="T93" s="9">
        <v>20</v>
      </c>
      <c r="U93" s="9">
        <v>40</v>
      </c>
      <c r="V93" s="9">
        <v>60</v>
      </c>
      <c r="W93" s="9" t="s">
        <v>255</v>
      </c>
      <c r="X93" s="9"/>
      <c r="Y93" s="60">
        <f t="shared" si="3"/>
        <v>0</v>
      </c>
      <c r="Z93" s="51"/>
    </row>
    <row r="94" spans="1:28" ht="133.5" hidden="1" customHeight="1" x14ac:dyDescent="0.3">
      <c r="A94" s="9">
        <v>90</v>
      </c>
      <c r="B94" s="9">
        <v>90</v>
      </c>
      <c r="C94" s="41" t="s">
        <v>113</v>
      </c>
      <c r="D94" s="41" t="s">
        <v>114</v>
      </c>
      <c r="E94" s="41" t="s">
        <v>115</v>
      </c>
      <c r="F94" s="42" t="s">
        <v>488</v>
      </c>
      <c r="G94" s="42" t="s">
        <v>131</v>
      </c>
      <c r="H94" s="42" t="s">
        <v>489</v>
      </c>
      <c r="I94" s="41" t="s">
        <v>490</v>
      </c>
      <c r="J94" s="41" t="s">
        <v>100</v>
      </c>
      <c r="K94" s="41" t="s">
        <v>125</v>
      </c>
      <c r="L94" s="41" t="s">
        <v>119</v>
      </c>
      <c r="M94" s="9">
        <v>50</v>
      </c>
      <c r="N94" s="41" t="s">
        <v>491</v>
      </c>
      <c r="O94" s="41" t="str">
        <f t="shared" si="4"/>
        <v>50 % de estudiantes beneficiados del servicio de restaurante y cafetería</v>
      </c>
      <c r="P94" s="41" t="s">
        <v>34</v>
      </c>
      <c r="Q94" s="9">
        <v>35</v>
      </c>
      <c r="R94" s="44">
        <v>45071</v>
      </c>
      <c r="S94" s="9">
        <v>35</v>
      </c>
      <c r="T94" s="9">
        <v>50</v>
      </c>
      <c r="U94" s="9">
        <v>50</v>
      </c>
      <c r="V94" s="9">
        <v>50</v>
      </c>
      <c r="W94" s="9" t="s">
        <v>492</v>
      </c>
      <c r="X94" s="9">
        <v>81</v>
      </c>
      <c r="Y94" s="60">
        <f t="shared" si="3"/>
        <v>1</v>
      </c>
      <c r="Z94" s="51" t="s">
        <v>730</v>
      </c>
    </row>
    <row r="95" spans="1:28" ht="120" x14ac:dyDescent="0.3">
      <c r="A95" s="9">
        <v>91</v>
      </c>
      <c r="B95" s="9">
        <v>91</v>
      </c>
      <c r="C95" s="41" t="s">
        <v>113</v>
      </c>
      <c r="D95" s="41" t="s">
        <v>114</v>
      </c>
      <c r="E95" s="41" t="s">
        <v>115</v>
      </c>
      <c r="F95" s="42" t="s">
        <v>493</v>
      </c>
      <c r="G95" s="42" t="s">
        <v>131</v>
      </c>
      <c r="H95" s="42" t="s">
        <v>494</v>
      </c>
      <c r="I95" s="41" t="s">
        <v>495</v>
      </c>
      <c r="J95" s="41" t="s">
        <v>100</v>
      </c>
      <c r="K95" s="41" t="s">
        <v>125</v>
      </c>
      <c r="L95" s="41" t="s">
        <v>119</v>
      </c>
      <c r="M95" s="9">
        <v>100</v>
      </c>
      <c r="N95" s="41" t="s">
        <v>496</v>
      </c>
      <c r="O95" s="41" t="str">
        <f t="shared" si="4"/>
        <v>100 % de cobertura de eventos con representación UPN</v>
      </c>
      <c r="P95" s="41" t="s">
        <v>154</v>
      </c>
      <c r="Q95" s="9" t="s">
        <v>42</v>
      </c>
      <c r="R95" s="9" t="s">
        <v>42</v>
      </c>
      <c r="S95" s="9">
        <v>100</v>
      </c>
      <c r="T95" s="9">
        <v>100</v>
      </c>
      <c r="U95" s="9">
        <v>100</v>
      </c>
      <c r="V95" s="9">
        <v>100</v>
      </c>
      <c r="W95" s="9" t="s">
        <v>35</v>
      </c>
      <c r="X95" s="9">
        <v>100</v>
      </c>
      <c r="Y95" s="60">
        <f t="shared" si="3"/>
        <v>1</v>
      </c>
      <c r="Z95" s="51" t="s">
        <v>731</v>
      </c>
    </row>
    <row r="96" spans="1:28" ht="72" x14ac:dyDescent="0.3">
      <c r="A96" s="9">
        <v>92</v>
      </c>
      <c r="B96" s="9">
        <v>92</v>
      </c>
      <c r="C96" s="41" t="s">
        <v>113</v>
      </c>
      <c r="D96" s="41" t="s">
        <v>114</v>
      </c>
      <c r="E96" s="41" t="s">
        <v>115</v>
      </c>
      <c r="F96" s="42" t="s">
        <v>497</v>
      </c>
      <c r="G96" s="42" t="s">
        <v>131</v>
      </c>
      <c r="H96" s="42" t="s">
        <v>498</v>
      </c>
      <c r="I96" s="41" t="s">
        <v>495</v>
      </c>
      <c r="J96" s="41" t="s">
        <v>100</v>
      </c>
      <c r="K96" s="41" t="s">
        <v>125</v>
      </c>
      <c r="L96" s="41" t="s">
        <v>119</v>
      </c>
      <c r="M96" s="9">
        <v>15</v>
      </c>
      <c r="N96" s="41" t="s">
        <v>499</v>
      </c>
      <c r="O96" s="41" t="str">
        <f t="shared" si="4"/>
        <v>15 % de beneficiarios de programas de cultura, deporte y recreación</v>
      </c>
      <c r="P96" s="41" t="s">
        <v>34</v>
      </c>
      <c r="Q96" s="9">
        <v>1.8</v>
      </c>
      <c r="R96" s="44">
        <v>45291</v>
      </c>
      <c r="S96" s="9">
        <v>1.8</v>
      </c>
      <c r="T96" s="9">
        <v>7</v>
      </c>
      <c r="U96" s="9">
        <v>10</v>
      </c>
      <c r="V96" s="9">
        <v>15</v>
      </c>
      <c r="W96" s="9" t="s">
        <v>96</v>
      </c>
      <c r="X96" s="17">
        <v>6.59</v>
      </c>
      <c r="Y96" s="64">
        <f t="shared" si="3"/>
        <v>0.65900000000000003</v>
      </c>
      <c r="Z96" s="51" t="s">
        <v>732</v>
      </c>
      <c r="AB96" s="2">
        <f>11981/1818</f>
        <v>6.5902090209020905</v>
      </c>
    </row>
    <row r="97" spans="1:26" ht="84" hidden="1" x14ac:dyDescent="0.3">
      <c r="A97" s="9">
        <v>93</v>
      </c>
      <c r="B97" s="9">
        <v>93</v>
      </c>
      <c r="C97" s="41" t="s">
        <v>113</v>
      </c>
      <c r="D97" s="41" t="s">
        <v>114</v>
      </c>
      <c r="E97" s="41" t="s">
        <v>115</v>
      </c>
      <c r="F97" s="42" t="s">
        <v>500</v>
      </c>
      <c r="G97" s="42" t="s">
        <v>131</v>
      </c>
      <c r="H97" s="42" t="s">
        <v>501</v>
      </c>
      <c r="I97" s="41" t="s">
        <v>490</v>
      </c>
      <c r="J97" s="41" t="s">
        <v>100</v>
      </c>
      <c r="K97" s="41" t="s">
        <v>125</v>
      </c>
      <c r="L97" s="41" t="s">
        <v>119</v>
      </c>
      <c r="M97" s="9">
        <v>3</v>
      </c>
      <c r="N97" s="41" t="s">
        <v>502</v>
      </c>
      <c r="O97" s="41" t="str">
        <f t="shared" si="4"/>
        <v>3 % de estudiantes semestrales beneficiados por medio de monitorias académicas</v>
      </c>
      <c r="P97" s="41" t="s">
        <v>154</v>
      </c>
      <c r="Q97" s="9">
        <v>3</v>
      </c>
      <c r="R97" s="44">
        <v>45071</v>
      </c>
      <c r="S97" s="9">
        <v>3</v>
      </c>
      <c r="T97" s="9">
        <v>3</v>
      </c>
      <c r="U97" s="43" t="s">
        <v>42</v>
      </c>
      <c r="V97" s="43" t="s">
        <v>42</v>
      </c>
      <c r="W97" s="9" t="s">
        <v>503</v>
      </c>
      <c r="X97" s="9"/>
      <c r="Y97" s="59"/>
      <c r="Z97" s="9"/>
    </row>
    <row r="98" spans="1:26" ht="72" hidden="1" x14ac:dyDescent="0.3">
      <c r="A98" s="9">
        <v>94</v>
      </c>
      <c r="B98" s="9">
        <v>94</v>
      </c>
      <c r="C98" s="41" t="s">
        <v>113</v>
      </c>
      <c r="D98" s="41" t="s">
        <v>114</v>
      </c>
      <c r="E98" s="41" t="s">
        <v>115</v>
      </c>
      <c r="F98" s="42" t="s">
        <v>504</v>
      </c>
      <c r="G98" s="42" t="s">
        <v>131</v>
      </c>
      <c r="H98" s="42" t="s">
        <v>505</v>
      </c>
      <c r="I98" s="41" t="s">
        <v>490</v>
      </c>
      <c r="J98" s="41" t="s">
        <v>100</v>
      </c>
      <c r="K98" s="41" t="s">
        <v>125</v>
      </c>
      <c r="L98" s="41" t="s">
        <v>119</v>
      </c>
      <c r="M98" s="9">
        <v>3</v>
      </c>
      <c r="N98" s="41" t="s">
        <v>506</v>
      </c>
      <c r="O98" s="41" t="str">
        <f t="shared" si="4"/>
        <v>3 % de monitores beneficiados con Apoyo a Servicios Estudiantiles</v>
      </c>
      <c r="P98" s="41" t="s">
        <v>154</v>
      </c>
      <c r="Q98" s="9">
        <v>3</v>
      </c>
      <c r="R98" s="44">
        <v>45071</v>
      </c>
      <c r="S98" s="9">
        <v>3</v>
      </c>
      <c r="T98" s="9">
        <v>3</v>
      </c>
      <c r="U98" s="43" t="s">
        <v>42</v>
      </c>
      <c r="V98" s="43" t="s">
        <v>42</v>
      </c>
      <c r="W98" s="9" t="s">
        <v>503</v>
      </c>
      <c r="X98" s="9"/>
      <c r="Y98" s="59"/>
      <c r="Z98" s="9"/>
    </row>
    <row r="99" spans="1:26" ht="108" hidden="1" x14ac:dyDescent="0.3">
      <c r="A99" s="9">
        <v>95</v>
      </c>
      <c r="B99" s="9">
        <v>95</v>
      </c>
      <c r="C99" s="41" t="s">
        <v>113</v>
      </c>
      <c r="D99" s="41" t="s">
        <v>114</v>
      </c>
      <c r="E99" s="41" t="s">
        <v>115</v>
      </c>
      <c r="F99" s="42" t="s">
        <v>507</v>
      </c>
      <c r="G99" s="42" t="s">
        <v>131</v>
      </c>
      <c r="H99" s="42" t="s">
        <v>508</v>
      </c>
      <c r="I99" s="41" t="s">
        <v>509</v>
      </c>
      <c r="J99" s="41" t="s">
        <v>100</v>
      </c>
      <c r="K99" s="41" t="s">
        <v>125</v>
      </c>
      <c r="L99" s="41" t="s">
        <v>119</v>
      </c>
      <c r="M99" s="9">
        <v>10</v>
      </c>
      <c r="N99" s="41" t="s">
        <v>510</v>
      </c>
      <c r="O99" s="41" t="str">
        <f t="shared" si="4"/>
        <v>10 % de beneficiarios de espacios de formación deportiva</v>
      </c>
      <c r="P99" s="41" t="s">
        <v>34</v>
      </c>
      <c r="Q99" s="9">
        <v>7</v>
      </c>
      <c r="R99" s="44">
        <v>45071</v>
      </c>
      <c r="S99" s="9">
        <v>7</v>
      </c>
      <c r="T99" s="9">
        <v>8</v>
      </c>
      <c r="U99" s="43" t="s">
        <v>42</v>
      </c>
      <c r="V99" s="43" t="s">
        <v>42</v>
      </c>
      <c r="W99" s="9" t="s">
        <v>503</v>
      </c>
      <c r="X99" s="9"/>
      <c r="Y99" s="59"/>
      <c r="Z99" s="9"/>
    </row>
    <row r="100" spans="1:26" ht="72" hidden="1" x14ac:dyDescent="0.3">
      <c r="A100" s="9">
        <v>96</v>
      </c>
      <c r="B100" s="9">
        <v>96</v>
      </c>
      <c r="C100" s="41" t="s">
        <v>113</v>
      </c>
      <c r="D100" s="41" t="s">
        <v>114</v>
      </c>
      <c r="E100" s="41" t="s">
        <v>115</v>
      </c>
      <c r="F100" s="42" t="s">
        <v>511</v>
      </c>
      <c r="G100" s="42" t="s">
        <v>131</v>
      </c>
      <c r="H100" s="42" t="s">
        <v>512</v>
      </c>
      <c r="I100" s="41" t="s">
        <v>513</v>
      </c>
      <c r="J100" s="41" t="s">
        <v>100</v>
      </c>
      <c r="K100" s="41" t="s">
        <v>125</v>
      </c>
      <c r="L100" s="41" t="s">
        <v>119</v>
      </c>
      <c r="M100" s="9">
        <v>15</v>
      </c>
      <c r="N100" s="41" t="s">
        <v>514</v>
      </c>
      <c r="O100" s="41" t="str">
        <f t="shared" si="4"/>
        <v>15 % de beneficiarios de actividades de apoyo psicosocial</v>
      </c>
      <c r="P100" s="41" t="s">
        <v>34</v>
      </c>
      <c r="Q100" s="9">
        <v>1</v>
      </c>
      <c r="R100" s="44">
        <v>45291</v>
      </c>
      <c r="S100" s="9">
        <v>1</v>
      </c>
      <c r="T100" s="9">
        <v>10</v>
      </c>
      <c r="U100" s="9">
        <v>12</v>
      </c>
      <c r="V100" s="9">
        <v>15</v>
      </c>
      <c r="W100" s="45" t="s">
        <v>96</v>
      </c>
      <c r="X100" s="9"/>
      <c r="Y100" s="60">
        <f t="shared" si="3"/>
        <v>0</v>
      </c>
      <c r="Z100" s="51" t="s">
        <v>734</v>
      </c>
    </row>
    <row r="101" spans="1:26" ht="173.4" hidden="1" x14ac:dyDescent="0.3">
      <c r="A101" s="9">
        <v>97</v>
      </c>
      <c r="B101" s="9">
        <v>97</v>
      </c>
      <c r="C101" s="41" t="s">
        <v>113</v>
      </c>
      <c r="D101" s="41" t="s">
        <v>114</v>
      </c>
      <c r="E101" s="41" t="s">
        <v>115</v>
      </c>
      <c r="F101" s="42" t="s">
        <v>515</v>
      </c>
      <c r="G101" s="42" t="s">
        <v>131</v>
      </c>
      <c r="H101" s="42" t="s">
        <v>516</v>
      </c>
      <c r="I101" s="41" t="s">
        <v>513</v>
      </c>
      <c r="J101" s="41" t="s">
        <v>100</v>
      </c>
      <c r="K101" s="41" t="s">
        <v>125</v>
      </c>
      <c r="L101" s="41" t="s">
        <v>119</v>
      </c>
      <c r="M101" s="9">
        <v>4.4000000000000004</v>
      </c>
      <c r="N101" s="41" t="s">
        <v>517</v>
      </c>
      <c r="O101" s="41" t="str">
        <f t="shared" si="4"/>
        <v>4,4 % de beneficiarios las acciones para el fortalecimiento de la salud</v>
      </c>
      <c r="P101" s="41" t="s">
        <v>154</v>
      </c>
      <c r="Q101" s="9">
        <v>4.4000000000000004</v>
      </c>
      <c r="R101" s="44">
        <v>45291</v>
      </c>
      <c r="S101" s="9">
        <v>4.4000000000000004</v>
      </c>
      <c r="T101" s="9">
        <v>4.4000000000000004</v>
      </c>
      <c r="U101" s="9">
        <v>4.4000000000000004</v>
      </c>
      <c r="V101" s="9">
        <v>4.4000000000000004</v>
      </c>
      <c r="W101" s="9" t="s">
        <v>96</v>
      </c>
      <c r="X101" s="9">
        <v>0</v>
      </c>
      <c r="Y101" s="60">
        <f t="shared" si="3"/>
        <v>0</v>
      </c>
      <c r="Z101" s="51" t="s">
        <v>735</v>
      </c>
    </row>
    <row r="102" spans="1:26" ht="81.599999999999994" hidden="1" x14ac:dyDescent="0.3">
      <c r="A102" s="9">
        <v>98</v>
      </c>
      <c r="B102" s="9">
        <v>98</v>
      </c>
      <c r="C102" s="41" t="s">
        <v>113</v>
      </c>
      <c r="D102" s="41" t="s">
        <v>114</v>
      </c>
      <c r="E102" s="41" t="s">
        <v>518</v>
      </c>
      <c r="F102" s="42" t="s">
        <v>519</v>
      </c>
      <c r="G102" s="42" t="s">
        <v>131</v>
      </c>
      <c r="H102" s="42" t="s">
        <v>520</v>
      </c>
      <c r="I102" s="41" t="s">
        <v>521</v>
      </c>
      <c r="J102" s="41" t="s">
        <v>100</v>
      </c>
      <c r="K102" s="41" t="s">
        <v>125</v>
      </c>
      <c r="L102" s="41" t="s">
        <v>119</v>
      </c>
      <c r="M102" s="9">
        <v>20</v>
      </c>
      <c r="N102" s="41" t="s">
        <v>522</v>
      </c>
      <c r="O102" s="41" t="str">
        <f t="shared" si="4"/>
        <v>20 % de cobertura acciones para protocolo, atención y sanción de violencias basadas en género</v>
      </c>
      <c r="P102" s="41" t="s">
        <v>154</v>
      </c>
      <c r="Q102" s="9">
        <v>10</v>
      </c>
      <c r="R102" s="44">
        <v>44926</v>
      </c>
      <c r="S102" s="9">
        <v>20</v>
      </c>
      <c r="T102" s="9">
        <v>20</v>
      </c>
      <c r="U102" s="9">
        <v>20</v>
      </c>
      <c r="V102" s="9">
        <v>20</v>
      </c>
      <c r="W102" s="9" t="s">
        <v>35</v>
      </c>
      <c r="X102" s="9">
        <v>20</v>
      </c>
      <c r="Y102" s="60">
        <f t="shared" si="3"/>
        <v>1</v>
      </c>
      <c r="Z102" s="51" t="s">
        <v>736</v>
      </c>
    </row>
    <row r="103" spans="1:26" ht="122.4" hidden="1" x14ac:dyDescent="0.3">
      <c r="A103" s="9">
        <v>99</v>
      </c>
      <c r="B103" s="9">
        <v>99</v>
      </c>
      <c r="C103" s="41" t="s">
        <v>113</v>
      </c>
      <c r="D103" s="41" t="s">
        <v>114</v>
      </c>
      <c r="E103" s="41" t="s">
        <v>518</v>
      </c>
      <c r="F103" s="42" t="s">
        <v>523</v>
      </c>
      <c r="G103" s="42" t="s">
        <v>131</v>
      </c>
      <c r="H103" s="9" t="s">
        <v>524</v>
      </c>
      <c r="I103" s="41" t="s">
        <v>525</v>
      </c>
      <c r="J103" s="41" t="s">
        <v>100</v>
      </c>
      <c r="K103" s="41" t="s">
        <v>433</v>
      </c>
      <c r="L103" s="41" t="s">
        <v>434</v>
      </c>
      <c r="M103" s="9">
        <v>80</v>
      </c>
      <c r="N103" s="41" t="s">
        <v>526</v>
      </c>
      <c r="O103" s="41" t="str">
        <f t="shared" si="4"/>
        <v>80 % de sistemas de información con variables de identidad de género, orientación sexual, pertenencia étnica ancestral, reconocimiento poblacional y discapacidad.</v>
      </c>
      <c r="P103" s="41" t="s">
        <v>75</v>
      </c>
      <c r="Q103" s="9" t="s">
        <v>42</v>
      </c>
      <c r="R103" s="9" t="s">
        <v>42</v>
      </c>
      <c r="S103" s="9">
        <v>20</v>
      </c>
      <c r="T103" s="9">
        <v>20</v>
      </c>
      <c r="U103" s="9">
        <v>20</v>
      </c>
      <c r="V103" s="9">
        <v>20</v>
      </c>
      <c r="W103" s="9" t="s">
        <v>245</v>
      </c>
      <c r="X103" s="9"/>
      <c r="Y103" s="60">
        <f t="shared" si="3"/>
        <v>0</v>
      </c>
      <c r="Z103" s="51"/>
    </row>
    <row r="104" spans="1:26" ht="72" hidden="1" x14ac:dyDescent="0.3">
      <c r="A104" s="9">
        <v>100</v>
      </c>
      <c r="B104" s="9">
        <v>100</v>
      </c>
      <c r="C104" s="41" t="s">
        <v>113</v>
      </c>
      <c r="D104" s="41" t="s">
        <v>114</v>
      </c>
      <c r="E104" s="41" t="s">
        <v>527</v>
      </c>
      <c r="F104" s="42" t="s">
        <v>528</v>
      </c>
      <c r="G104" s="42" t="s">
        <v>131</v>
      </c>
      <c r="H104" s="42" t="s">
        <v>529</v>
      </c>
      <c r="I104" s="41" t="s">
        <v>530</v>
      </c>
      <c r="J104" s="41" t="s">
        <v>100</v>
      </c>
      <c r="K104" s="41" t="s">
        <v>125</v>
      </c>
      <c r="L104" s="41" t="s">
        <v>119</v>
      </c>
      <c r="M104" s="9">
        <v>35</v>
      </c>
      <c r="N104" s="41" t="s">
        <v>531</v>
      </c>
      <c r="O104" s="41" t="str">
        <f t="shared" si="4"/>
        <v xml:space="preserve">35 % de estudiantes que ingresan bajo la modalidad de  educación inclusiva </v>
      </c>
      <c r="P104" s="41" t="s">
        <v>34</v>
      </c>
      <c r="Q104" s="9" t="s">
        <v>42</v>
      </c>
      <c r="R104" s="9" t="s">
        <v>42</v>
      </c>
      <c r="S104" s="9">
        <v>30</v>
      </c>
      <c r="T104" s="9">
        <v>32</v>
      </c>
      <c r="U104" s="9">
        <v>33</v>
      </c>
      <c r="V104" s="9">
        <v>35</v>
      </c>
      <c r="W104" s="9" t="s">
        <v>96</v>
      </c>
      <c r="X104" s="9">
        <v>0</v>
      </c>
      <c r="Y104" s="60">
        <f t="shared" si="3"/>
        <v>0</v>
      </c>
      <c r="Z104" s="51" t="s">
        <v>737</v>
      </c>
    </row>
    <row r="105" spans="1:26" ht="84" hidden="1" x14ac:dyDescent="0.3">
      <c r="A105" s="9">
        <v>101</v>
      </c>
      <c r="B105" s="9">
        <v>101</v>
      </c>
      <c r="C105" s="41" t="s">
        <v>113</v>
      </c>
      <c r="D105" s="41" t="s">
        <v>114</v>
      </c>
      <c r="E105" s="41" t="s">
        <v>527</v>
      </c>
      <c r="F105" s="42" t="s">
        <v>532</v>
      </c>
      <c r="G105" s="42" t="s">
        <v>131</v>
      </c>
      <c r="H105" s="42" t="s">
        <v>533</v>
      </c>
      <c r="I105" s="41" t="s">
        <v>534</v>
      </c>
      <c r="J105" s="41" t="s">
        <v>100</v>
      </c>
      <c r="K105" s="41" t="s">
        <v>125</v>
      </c>
      <c r="L105" s="41" t="s">
        <v>119</v>
      </c>
      <c r="M105" s="9">
        <v>10</v>
      </c>
      <c r="N105" s="41" t="s">
        <v>535</v>
      </c>
      <c r="O105" s="41" t="str">
        <f t="shared" si="4"/>
        <v>10 % de estudiantes admitidos que acceden a espacios psicoeducativos</v>
      </c>
      <c r="P105" s="41" t="s">
        <v>34</v>
      </c>
      <c r="Q105" s="9">
        <v>5</v>
      </c>
      <c r="R105" s="44">
        <v>44926</v>
      </c>
      <c r="S105" s="9">
        <v>6</v>
      </c>
      <c r="T105" s="9">
        <v>8</v>
      </c>
      <c r="U105" s="9">
        <v>9</v>
      </c>
      <c r="V105" s="9">
        <v>10</v>
      </c>
      <c r="W105" s="9" t="s">
        <v>35</v>
      </c>
      <c r="X105" s="9">
        <v>32</v>
      </c>
      <c r="Y105" s="60">
        <f t="shared" si="3"/>
        <v>1</v>
      </c>
      <c r="Z105" s="51" t="s">
        <v>738</v>
      </c>
    </row>
    <row r="106" spans="1:26" ht="84" hidden="1" x14ac:dyDescent="0.3">
      <c r="A106" s="9">
        <v>102</v>
      </c>
      <c r="B106" s="9">
        <v>102</v>
      </c>
      <c r="C106" s="41" t="s">
        <v>113</v>
      </c>
      <c r="D106" s="41" t="s">
        <v>114</v>
      </c>
      <c r="E106" s="41" t="s">
        <v>527</v>
      </c>
      <c r="F106" s="42" t="s">
        <v>536</v>
      </c>
      <c r="G106" s="42" t="s">
        <v>131</v>
      </c>
      <c r="H106" s="42" t="s">
        <v>537</v>
      </c>
      <c r="I106" s="41" t="s">
        <v>538</v>
      </c>
      <c r="J106" s="41" t="s">
        <v>100</v>
      </c>
      <c r="K106" s="41" t="s">
        <v>125</v>
      </c>
      <c r="L106" s="41" t="s">
        <v>119</v>
      </c>
      <c r="M106" s="9">
        <v>10</v>
      </c>
      <c r="N106" s="41" t="s">
        <v>539</v>
      </c>
      <c r="O106" s="41" t="str">
        <f t="shared" si="4"/>
        <v>10 Espacios o campañas para prevenir adicción o sustancias psicoactivas</v>
      </c>
      <c r="P106" s="41" t="s">
        <v>34</v>
      </c>
      <c r="Q106" s="9" t="s">
        <v>42</v>
      </c>
      <c r="R106" s="9" t="s">
        <v>42</v>
      </c>
      <c r="S106" s="9">
        <v>5</v>
      </c>
      <c r="T106" s="9">
        <v>7</v>
      </c>
      <c r="U106" s="9">
        <v>9</v>
      </c>
      <c r="V106" s="9">
        <v>10</v>
      </c>
      <c r="W106" s="9" t="s">
        <v>35</v>
      </c>
      <c r="X106" s="9">
        <v>18</v>
      </c>
      <c r="Y106" s="60">
        <f t="shared" si="3"/>
        <v>1</v>
      </c>
      <c r="Z106" s="51" t="s">
        <v>739</v>
      </c>
    </row>
    <row r="107" spans="1:26" ht="51" hidden="1" x14ac:dyDescent="0.3">
      <c r="A107" s="9">
        <v>103</v>
      </c>
      <c r="B107" s="9">
        <v>103</v>
      </c>
      <c r="C107" s="41" t="s">
        <v>113</v>
      </c>
      <c r="D107" s="41" t="s">
        <v>540</v>
      </c>
      <c r="E107" s="41" t="s">
        <v>541</v>
      </c>
      <c r="F107" s="42" t="s">
        <v>542</v>
      </c>
      <c r="G107" s="42" t="s">
        <v>131</v>
      </c>
      <c r="H107" s="42" t="s">
        <v>543</v>
      </c>
      <c r="I107" s="41" t="s">
        <v>544</v>
      </c>
      <c r="J107" s="41" t="s">
        <v>100</v>
      </c>
      <c r="K107" s="41" t="s">
        <v>125</v>
      </c>
      <c r="L107" s="41" t="s">
        <v>119</v>
      </c>
      <c r="M107" s="9">
        <v>300</v>
      </c>
      <c r="N107" s="41" t="s">
        <v>545</v>
      </c>
      <c r="O107" s="41" t="str">
        <f t="shared" si="4"/>
        <v>300 Beneficiarios de espacios de formación en derechos humanos</v>
      </c>
      <c r="P107" s="41" t="s">
        <v>34</v>
      </c>
      <c r="Q107" s="9" t="s">
        <v>42</v>
      </c>
      <c r="R107" s="9" t="s">
        <v>42</v>
      </c>
      <c r="S107" s="9">
        <v>50</v>
      </c>
      <c r="T107" s="9">
        <v>200</v>
      </c>
      <c r="U107" s="9">
        <v>250</v>
      </c>
      <c r="V107" s="9">
        <v>300</v>
      </c>
      <c r="W107" s="9" t="s">
        <v>96</v>
      </c>
      <c r="X107" s="9">
        <v>265</v>
      </c>
      <c r="Y107" s="60">
        <f t="shared" si="3"/>
        <v>1</v>
      </c>
      <c r="Z107" s="51" t="s">
        <v>740</v>
      </c>
    </row>
    <row r="108" spans="1:26" s="18" customFormat="1" ht="51" hidden="1" x14ac:dyDescent="0.3">
      <c r="A108" s="17">
        <v>104</v>
      </c>
      <c r="B108" s="9">
        <v>104</v>
      </c>
      <c r="C108" s="41" t="s">
        <v>113</v>
      </c>
      <c r="D108" s="41" t="s">
        <v>540</v>
      </c>
      <c r="E108" s="41" t="s">
        <v>541</v>
      </c>
      <c r="F108" s="42" t="s">
        <v>546</v>
      </c>
      <c r="G108" s="42" t="s">
        <v>131</v>
      </c>
      <c r="H108" s="42" t="s">
        <v>547</v>
      </c>
      <c r="I108" s="41" t="s">
        <v>548</v>
      </c>
      <c r="J108" s="41" t="s">
        <v>47</v>
      </c>
      <c r="K108" s="41" t="s">
        <v>549</v>
      </c>
      <c r="L108" s="41" t="s">
        <v>550</v>
      </c>
      <c r="M108" s="9">
        <v>1</v>
      </c>
      <c r="N108" s="41" t="s">
        <v>551</v>
      </c>
      <c r="O108" s="41" t="str">
        <f t="shared" si="4"/>
        <v>1 Estatuto de participación adoptado y socializado</v>
      </c>
      <c r="P108" s="41" t="s">
        <v>34</v>
      </c>
      <c r="Q108" s="9" t="s">
        <v>42</v>
      </c>
      <c r="R108" s="9" t="s">
        <v>42</v>
      </c>
      <c r="S108" s="9">
        <v>0.5</v>
      </c>
      <c r="T108" s="9">
        <v>1</v>
      </c>
      <c r="U108" s="43" t="s">
        <v>42</v>
      </c>
      <c r="V108" s="43" t="s">
        <v>42</v>
      </c>
      <c r="W108" s="9" t="s">
        <v>43</v>
      </c>
      <c r="X108" s="9"/>
      <c r="Y108" s="59"/>
      <c r="Z108" s="9"/>
    </row>
    <row r="109" spans="1:26" ht="51" hidden="1" x14ac:dyDescent="0.3">
      <c r="A109" s="9">
        <v>105</v>
      </c>
      <c r="B109" s="9">
        <v>105</v>
      </c>
      <c r="C109" s="41" t="s">
        <v>113</v>
      </c>
      <c r="D109" s="41" t="s">
        <v>540</v>
      </c>
      <c r="E109" s="41" t="s">
        <v>541</v>
      </c>
      <c r="F109" s="42" t="s">
        <v>552</v>
      </c>
      <c r="G109" s="42" t="s">
        <v>131</v>
      </c>
      <c r="H109" s="42" t="s">
        <v>553</v>
      </c>
      <c r="I109" s="41" t="s">
        <v>554</v>
      </c>
      <c r="J109" s="41" t="s">
        <v>100</v>
      </c>
      <c r="K109" s="41" t="s">
        <v>125</v>
      </c>
      <c r="L109" s="41" t="s">
        <v>119</v>
      </c>
      <c r="M109" s="9">
        <v>10</v>
      </c>
      <c r="N109" s="41" t="s">
        <v>555</v>
      </c>
      <c r="O109" s="41" t="str">
        <f t="shared" si="4"/>
        <v>10 puestos de ventas informales al interior de la UPN regulados.</v>
      </c>
      <c r="P109" s="41" t="s">
        <v>121</v>
      </c>
      <c r="Q109" s="9">
        <v>40</v>
      </c>
      <c r="R109" s="44">
        <v>45069</v>
      </c>
      <c r="S109" s="9">
        <v>40</v>
      </c>
      <c r="T109" s="46">
        <v>30</v>
      </c>
      <c r="U109" s="43" t="s">
        <v>42</v>
      </c>
      <c r="V109" s="43" t="s">
        <v>42</v>
      </c>
      <c r="W109" s="9" t="s">
        <v>43</v>
      </c>
      <c r="X109" s="9"/>
      <c r="Y109" s="59"/>
      <c r="Z109" s="9"/>
    </row>
    <row r="110" spans="1:26" ht="96" hidden="1" x14ac:dyDescent="0.3">
      <c r="A110" s="9">
        <v>106</v>
      </c>
      <c r="B110" s="9">
        <v>106</v>
      </c>
      <c r="C110" s="41" t="s">
        <v>113</v>
      </c>
      <c r="D110" s="41" t="s">
        <v>540</v>
      </c>
      <c r="E110" s="41" t="s">
        <v>541</v>
      </c>
      <c r="F110" s="42" t="s">
        <v>556</v>
      </c>
      <c r="G110" s="42" t="s">
        <v>131</v>
      </c>
      <c r="H110" s="42" t="s">
        <v>557</v>
      </c>
      <c r="I110" s="41" t="s">
        <v>558</v>
      </c>
      <c r="J110" s="41" t="s">
        <v>100</v>
      </c>
      <c r="K110" s="41" t="s">
        <v>125</v>
      </c>
      <c r="L110" s="41" t="s">
        <v>119</v>
      </c>
      <c r="M110" s="9">
        <v>3</v>
      </c>
      <c r="N110" s="41" t="s">
        <v>559</v>
      </c>
      <c r="O110" s="41" t="str">
        <f t="shared" si="4"/>
        <v>3 % de participantes para fortalecer identidad y pertenencia</v>
      </c>
      <c r="P110" s="41" t="s">
        <v>154</v>
      </c>
      <c r="Q110" s="9">
        <v>2.78</v>
      </c>
      <c r="R110" s="44">
        <v>45291</v>
      </c>
      <c r="S110" s="9">
        <v>2.78</v>
      </c>
      <c r="T110" s="9">
        <v>3</v>
      </c>
      <c r="U110" s="9">
        <v>3</v>
      </c>
      <c r="V110" s="9">
        <v>3</v>
      </c>
      <c r="W110" s="9" t="s">
        <v>96</v>
      </c>
      <c r="X110" s="9">
        <v>2</v>
      </c>
      <c r="Y110" s="60">
        <f t="shared" si="3"/>
        <v>0.66666666666666663</v>
      </c>
      <c r="Z110" s="51" t="s">
        <v>741</v>
      </c>
    </row>
    <row r="111" spans="1:26" ht="231" hidden="1" customHeight="1" x14ac:dyDescent="0.3">
      <c r="A111" s="9">
        <v>107</v>
      </c>
      <c r="B111" s="9">
        <v>107</v>
      </c>
      <c r="C111" s="41" t="s">
        <v>113</v>
      </c>
      <c r="D111" s="41" t="s">
        <v>540</v>
      </c>
      <c r="E111" s="41" t="s">
        <v>541</v>
      </c>
      <c r="F111" s="42" t="s">
        <v>560</v>
      </c>
      <c r="G111" s="42" t="s">
        <v>131</v>
      </c>
      <c r="H111" s="42" t="s">
        <v>561</v>
      </c>
      <c r="I111" s="51" t="s">
        <v>562</v>
      </c>
      <c r="J111" s="41" t="s">
        <v>57</v>
      </c>
      <c r="K111" s="51" t="s">
        <v>85</v>
      </c>
      <c r="L111" s="52" t="s">
        <v>59</v>
      </c>
      <c r="M111" s="46">
        <v>5</v>
      </c>
      <c r="N111" s="52" t="s">
        <v>563</v>
      </c>
      <c r="O111" s="41" t="str">
        <f t="shared" si="4"/>
        <v>5 Propuestas de formación relacionadas con pueblos originarios y/o grupos minoritarios</v>
      </c>
      <c r="P111" s="41" t="s">
        <v>34</v>
      </c>
      <c r="Q111" s="9">
        <v>1</v>
      </c>
      <c r="R111" s="44">
        <v>44926</v>
      </c>
      <c r="S111" s="9">
        <v>2</v>
      </c>
      <c r="T111" s="9">
        <v>3</v>
      </c>
      <c r="U111" s="9">
        <v>4</v>
      </c>
      <c r="V111" s="9">
        <v>5</v>
      </c>
      <c r="W111" s="9" t="s">
        <v>233</v>
      </c>
      <c r="X111" s="9">
        <v>2</v>
      </c>
      <c r="Y111" s="60">
        <f t="shared" si="3"/>
        <v>0.5</v>
      </c>
      <c r="Z111" s="51" t="s">
        <v>742</v>
      </c>
    </row>
    <row r="112" spans="1:26" ht="71.400000000000006" hidden="1" x14ac:dyDescent="0.3">
      <c r="A112" s="9">
        <v>108</v>
      </c>
      <c r="B112" s="9">
        <v>108</v>
      </c>
      <c r="C112" s="41" t="s">
        <v>113</v>
      </c>
      <c r="D112" s="41" t="s">
        <v>540</v>
      </c>
      <c r="E112" s="41" t="s">
        <v>564</v>
      </c>
      <c r="F112" s="42" t="s">
        <v>565</v>
      </c>
      <c r="G112" s="42" t="s">
        <v>131</v>
      </c>
      <c r="H112" s="42" t="s">
        <v>566</v>
      </c>
      <c r="I112" s="41" t="s">
        <v>567</v>
      </c>
      <c r="J112" s="41" t="s">
        <v>57</v>
      </c>
      <c r="K112" s="41" t="s">
        <v>317</v>
      </c>
      <c r="L112" s="41" t="s">
        <v>59</v>
      </c>
      <c r="M112" s="9">
        <v>7</v>
      </c>
      <c r="N112" s="41" t="s">
        <v>568</v>
      </c>
      <c r="O112" s="41" t="str">
        <f t="shared" si="4"/>
        <v>7 propuestas alternativas diseñadas y ejecutadas por CEPAZ o con otras unidades académicas</v>
      </c>
      <c r="P112" s="41" t="s">
        <v>34</v>
      </c>
      <c r="Q112" s="9" t="s">
        <v>42</v>
      </c>
      <c r="R112" s="9" t="s">
        <v>42</v>
      </c>
      <c r="S112" s="9">
        <v>1</v>
      </c>
      <c r="T112" s="9">
        <v>3</v>
      </c>
      <c r="U112" s="9">
        <v>5</v>
      </c>
      <c r="V112" s="9">
        <v>7</v>
      </c>
      <c r="W112" s="9" t="s">
        <v>313</v>
      </c>
      <c r="X112" s="9">
        <v>5</v>
      </c>
      <c r="Y112" s="60">
        <f t="shared" si="3"/>
        <v>1</v>
      </c>
      <c r="Z112" s="51" t="s">
        <v>743</v>
      </c>
    </row>
    <row r="113" spans="1:26" ht="108" hidden="1" x14ac:dyDescent="0.3">
      <c r="A113" s="9">
        <v>109</v>
      </c>
      <c r="B113" s="9">
        <v>109</v>
      </c>
      <c r="C113" s="41" t="s">
        <v>113</v>
      </c>
      <c r="D113" s="41" t="s">
        <v>540</v>
      </c>
      <c r="E113" s="41" t="s">
        <v>564</v>
      </c>
      <c r="F113" s="42" t="s">
        <v>569</v>
      </c>
      <c r="G113" s="42" t="s">
        <v>131</v>
      </c>
      <c r="H113" s="42" t="s">
        <v>570</v>
      </c>
      <c r="I113" s="41" t="s">
        <v>571</v>
      </c>
      <c r="J113" s="41" t="s">
        <v>57</v>
      </c>
      <c r="K113" s="41" t="s">
        <v>317</v>
      </c>
      <c r="L113" s="41" t="s">
        <v>572</v>
      </c>
      <c r="M113" s="9">
        <v>150</v>
      </c>
      <c r="N113" s="41" t="s">
        <v>573</v>
      </c>
      <c r="O113" s="41" t="str">
        <f t="shared" si="4"/>
        <v>150 experiencias sistematizadas sobre educación para la paz, la memoria y en derechos humanos</v>
      </c>
      <c r="P113" s="41" t="s">
        <v>34</v>
      </c>
      <c r="Q113" s="9" t="s">
        <v>42</v>
      </c>
      <c r="R113" s="9" t="s">
        <v>42</v>
      </c>
      <c r="S113" s="9">
        <v>30</v>
      </c>
      <c r="T113" s="9">
        <v>80</v>
      </c>
      <c r="U113" s="43" t="s">
        <v>42</v>
      </c>
      <c r="V113" s="43" t="s">
        <v>42</v>
      </c>
      <c r="W113" s="9" t="s">
        <v>43</v>
      </c>
      <c r="X113" s="9"/>
      <c r="Y113" s="59"/>
      <c r="Z113" s="9"/>
    </row>
    <row r="114" spans="1:26" ht="168.75" hidden="1" customHeight="1" x14ac:dyDescent="0.3">
      <c r="A114" s="9">
        <v>110</v>
      </c>
      <c r="B114" s="9">
        <v>110</v>
      </c>
      <c r="C114" s="41" t="s">
        <v>113</v>
      </c>
      <c r="D114" s="41" t="s">
        <v>540</v>
      </c>
      <c r="E114" s="41" t="s">
        <v>564</v>
      </c>
      <c r="F114" s="42" t="s">
        <v>574</v>
      </c>
      <c r="G114" s="42" t="s">
        <v>131</v>
      </c>
      <c r="H114" s="42" t="s">
        <v>575</v>
      </c>
      <c r="I114" s="41" t="s">
        <v>571</v>
      </c>
      <c r="J114" s="41" t="s">
        <v>57</v>
      </c>
      <c r="K114" s="41" t="s">
        <v>317</v>
      </c>
      <c r="L114" s="41" t="s">
        <v>572</v>
      </c>
      <c r="M114" s="9">
        <v>12</v>
      </c>
      <c r="N114" s="41" t="s">
        <v>576</v>
      </c>
      <c r="O114" s="41" t="str">
        <f t="shared" si="4"/>
        <v>12 ejercicios diseñados e implementados</v>
      </c>
      <c r="P114" s="41" t="s">
        <v>34</v>
      </c>
      <c r="Q114" s="9" t="s">
        <v>42</v>
      </c>
      <c r="R114" s="9" t="s">
        <v>42</v>
      </c>
      <c r="S114" s="9">
        <v>3</v>
      </c>
      <c r="T114" s="9">
        <v>8</v>
      </c>
      <c r="U114" s="9">
        <v>10</v>
      </c>
      <c r="V114" s="9">
        <v>12</v>
      </c>
      <c r="W114" s="9" t="s">
        <v>313</v>
      </c>
      <c r="X114" s="9"/>
      <c r="Y114" s="60">
        <f t="shared" si="3"/>
        <v>0</v>
      </c>
      <c r="Z114" s="51"/>
    </row>
    <row r="115" spans="1:26" ht="173.4" hidden="1" x14ac:dyDescent="0.3">
      <c r="A115" s="9">
        <v>111</v>
      </c>
      <c r="B115" s="9">
        <v>111</v>
      </c>
      <c r="C115" s="41" t="s">
        <v>113</v>
      </c>
      <c r="D115" s="41" t="s">
        <v>540</v>
      </c>
      <c r="E115" s="41" t="s">
        <v>564</v>
      </c>
      <c r="F115" s="51" t="s">
        <v>577</v>
      </c>
      <c r="G115" s="42" t="s">
        <v>131</v>
      </c>
      <c r="H115" s="51" t="s">
        <v>578</v>
      </c>
      <c r="I115" s="41" t="s">
        <v>571</v>
      </c>
      <c r="J115" s="41" t="s">
        <v>57</v>
      </c>
      <c r="K115" s="41" t="s">
        <v>317</v>
      </c>
      <c r="L115" s="41" t="s">
        <v>572</v>
      </c>
      <c r="M115" s="9">
        <v>5</v>
      </c>
      <c r="N115" s="41" t="s">
        <v>579</v>
      </c>
      <c r="O115" s="41" t="str">
        <f t="shared" si="4"/>
        <v>5 escenarios de política pública en los que CEPAZ hace incidencia en términos educativos y pedagógicos</v>
      </c>
      <c r="P115" s="41" t="s">
        <v>34</v>
      </c>
      <c r="Q115" s="9" t="s">
        <v>42</v>
      </c>
      <c r="R115" s="9" t="s">
        <v>42</v>
      </c>
      <c r="S115" s="9">
        <v>3</v>
      </c>
      <c r="T115" s="9">
        <v>5</v>
      </c>
      <c r="U115" s="9">
        <v>5</v>
      </c>
      <c r="V115" s="9">
        <v>5</v>
      </c>
      <c r="W115" s="9" t="s">
        <v>313</v>
      </c>
      <c r="X115" s="9">
        <v>10</v>
      </c>
      <c r="Y115" s="60">
        <f t="shared" si="3"/>
        <v>1</v>
      </c>
      <c r="Z115" s="51" t="s">
        <v>744</v>
      </c>
    </row>
    <row r="116" spans="1:26" ht="102" hidden="1" x14ac:dyDescent="0.3">
      <c r="A116" s="9">
        <v>112</v>
      </c>
      <c r="B116" s="9">
        <v>112</v>
      </c>
      <c r="C116" s="41" t="s">
        <v>113</v>
      </c>
      <c r="D116" s="41" t="s">
        <v>540</v>
      </c>
      <c r="E116" s="41" t="s">
        <v>564</v>
      </c>
      <c r="F116" s="42" t="s">
        <v>580</v>
      </c>
      <c r="G116" s="42" t="s">
        <v>131</v>
      </c>
      <c r="H116" s="42" t="s">
        <v>581</v>
      </c>
      <c r="I116" s="41" t="s">
        <v>125</v>
      </c>
      <c r="J116" s="41" t="s">
        <v>100</v>
      </c>
      <c r="K116" s="41" t="s">
        <v>125</v>
      </c>
      <c r="L116" s="41" t="s">
        <v>119</v>
      </c>
      <c r="M116" s="9">
        <v>8</v>
      </c>
      <c r="N116" s="41" t="s">
        <v>582</v>
      </c>
      <c r="O116" s="41" t="str">
        <f t="shared" si="4"/>
        <v>8 Espacios de formación en restauración de derechos</v>
      </c>
      <c r="P116" s="41" t="s">
        <v>34</v>
      </c>
      <c r="Q116" s="9" t="s">
        <v>42</v>
      </c>
      <c r="R116" s="9" t="s">
        <v>42</v>
      </c>
      <c r="S116" s="9">
        <v>2</v>
      </c>
      <c r="T116" s="9">
        <v>4</v>
      </c>
      <c r="U116" s="9">
        <v>6</v>
      </c>
      <c r="V116" s="9">
        <v>8</v>
      </c>
      <c r="W116" s="9" t="s">
        <v>35</v>
      </c>
      <c r="X116" s="9">
        <v>8</v>
      </c>
      <c r="Y116" s="60">
        <f t="shared" si="3"/>
        <v>1</v>
      </c>
      <c r="Z116" s="51" t="s">
        <v>745</v>
      </c>
    </row>
    <row r="117" spans="1:26" ht="112.2" hidden="1" x14ac:dyDescent="0.3">
      <c r="A117" s="30" t="s">
        <v>36</v>
      </c>
      <c r="B117" s="9">
        <v>113</v>
      </c>
      <c r="C117" s="41" t="s">
        <v>51</v>
      </c>
      <c r="D117" s="41" t="s">
        <v>52</v>
      </c>
      <c r="E117" s="41" t="s">
        <v>339</v>
      </c>
      <c r="F117" s="42" t="s">
        <v>583</v>
      </c>
      <c r="G117" s="42" t="s">
        <v>131</v>
      </c>
      <c r="H117" s="41" t="s">
        <v>584</v>
      </c>
      <c r="I117" s="41" t="s">
        <v>324</v>
      </c>
      <c r="J117" s="41" t="s">
        <v>57</v>
      </c>
      <c r="K117" s="41" t="s">
        <v>324</v>
      </c>
      <c r="L117" s="41" t="s">
        <v>325</v>
      </c>
      <c r="M117" s="9">
        <v>14</v>
      </c>
      <c r="N117" s="41" t="s">
        <v>583</v>
      </c>
      <c r="O117" s="41" t="str">
        <f t="shared" si="4"/>
        <v>14 Iniciativas que promueven la cualificación, la formación, la investigación, el reconocimiento y la difusión del saber de los egresados.</v>
      </c>
      <c r="P117" s="41" t="s">
        <v>34</v>
      </c>
      <c r="Q117" s="9" t="s">
        <v>42</v>
      </c>
      <c r="R117" s="9" t="s">
        <v>42</v>
      </c>
      <c r="S117" s="9">
        <v>0</v>
      </c>
      <c r="T117" s="9">
        <v>10</v>
      </c>
      <c r="U117" s="9">
        <v>12</v>
      </c>
      <c r="V117" s="9">
        <v>14</v>
      </c>
      <c r="W117" s="9" t="s">
        <v>585</v>
      </c>
      <c r="X117" s="9">
        <v>23</v>
      </c>
      <c r="Y117" s="60">
        <f t="shared" si="3"/>
        <v>1</v>
      </c>
      <c r="Z117" s="51" t="s">
        <v>746</v>
      </c>
    </row>
    <row r="118" spans="1:26" ht="81.599999999999994" hidden="1" x14ac:dyDescent="0.3">
      <c r="A118" s="11" t="s">
        <v>36</v>
      </c>
      <c r="B118" s="9">
        <v>114</v>
      </c>
      <c r="C118" s="41" t="s">
        <v>24</v>
      </c>
      <c r="D118" s="41" t="s">
        <v>189</v>
      </c>
      <c r="E118" s="41" t="s">
        <v>190</v>
      </c>
      <c r="F118" s="42" t="s">
        <v>586</v>
      </c>
      <c r="G118" s="42" t="s">
        <v>131</v>
      </c>
      <c r="H118" s="42" t="s">
        <v>587</v>
      </c>
      <c r="I118" s="41" t="s">
        <v>588</v>
      </c>
      <c r="J118" s="41" t="s">
        <v>31</v>
      </c>
      <c r="K118" s="41" t="s">
        <v>589</v>
      </c>
      <c r="L118" s="41" t="s">
        <v>135</v>
      </c>
      <c r="M118" s="9">
        <v>9</v>
      </c>
      <c r="N118" s="41" t="s">
        <v>590</v>
      </c>
      <c r="O118" s="41" t="str">
        <f t="shared" si="4"/>
        <v>9 Actividades de formación, investigación e innovación realizadas desde los Observatorios de la UPN</v>
      </c>
      <c r="P118" s="41" t="s">
        <v>34</v>
      </c>
      <c r="Q118" s="9" t="s">
        <v>42</v>
      </c>
      <c r="R118" s="9" t="s">
        <v>42</v>
      </c>
      <c r="S118" s="9">
        <v>0</v>
      </c>
      <c r="T118" s="9">
        <v>0</v>
      </c>
      <c r="U118" s="9">
        <v>6</v>
      </c>
      <c r="V118" s="9">
        <v>9</v>
      </c>
      <c r="W118" s="9" t="s">
        <v>591</v>
      </c>
      <c r="X118" s="9">
        <v>3</v>
      </c>
      <c r="Y118" s="60">
        <f t="shared" si="3"/>
        <v>0.5</v>
      </c>
      <c r="Z118" s="51" t="s">
        <v>747</v>
      </c>
    </row>
    <row r="119" spans="1:26" ht="346.8" hidden="1" x14ac:dyDescent="0.3">
      <c r="A119" s="11" t="s">
        <v>36</v>
      </c>
      <c r="B119" s="9">
        <v>115</v>
      </c>
      <c r="C119" s="41" t="s">
        <v>24</v>
      </c>
      <c r="D119" s="41" t="s">
        <v>189</v>
      </c>
      <c r="E119" s="41" t="s">
        <v>190</v>
      </c>
      <c r="F119" s="42" t="s">
        <v>592</v>
      </c>
      <c r="G119" s="42" t="s">
        <v>131</v>
      </c>
      <c r="H119" s="42" t="s">
        <v>593</v>
      </c>
      <c r="I119" s="41" t="s">
        <v>594</v>
      </c>
      <c r="J119" s="41" t="s">
        <v>31</v>
      </c>
      <c r="K119" s="41" t="s">
        <v>595</v>
      </c>
      <c r="L119" s="41" t="s">
        <v>135</v>
      </c>
      <c r="M119" s="9">
        <v>9</v>
      </c>
      <c r="N119" s="41" t="s">
        <v>596</v>
      </c>
      <c r="O119" s="41" t="str">
        <f t="shared" si="4"/>
        <v>9 Acciones realizadas para la creación y circulación de Colecciones, garantizando la accesibilidad, participación de públicos y colaboración.</v>
      </c>
      <c r="P119" s="41" t="s">
        <v>34</v>
      </c>
      <c r="Q119" s="9" t="s">
        <v>42</v>
      </c>
      <c r="R119" s="9" t="s">
        <v>42</v>
      </c>
      <c r="S119" s="9">
        <v>0</v>
      </c>
      <c r="T119" s="9">
        <v>0</v>
      </c>
      <c r="U119" s="9">
        <v>6</v>
      </c>
      <c r="V119" s="9">
        <v>9</v>
      </c>
      <c r="W119" s="9" t="s">
        <v>591</v>
      </c>
      <c r="X119" s="9">
        <v>1</v>
      </c>
      <c r="Y119" s="60">
        <f t="shared" si="3"/>
        <v>0.16666666666666666</v>
      </c>
      <c r="Z119" s="51" t="s">
        <v>748</v>
      </c>
    </row>
    <row r="120" spans="1:26" ht="183.6" hidden="1" x14ac:dyDescent="0.3">
      <c r="A120" s="31">
        <v>109</v>
      </c>
      <c r="B120" s="9">
        <v>116</v>
      </c>
      <c r="C120" s="41" t="s">
        <v>113</v>
      </c>
      <c r="D120" s="41" t="s">
        <v>540</v>
      </c>
      <c r="E120" s="41" t="s">
        <v>564</v>
      </c>
      <c r="F120" s="42" t="s">
        <v>597</v>
      </c>
      <c r="G120" s="42" t="s">
        <v>131</v>
      </c>
      <c r="H120" s="42" t="s">
        <v>598</v>
      </c>
      <c r="I120" s="41" t="s">
        <v>599</v>
      </c>
      <c r="J120" s="41" t="s">
        <v>57</v>
      </c>
      <c r="K120" s="41" t="s">
        <v>317</v>
      </c>
      <c r="L120" s="41" t="s">
        <v>572</v>
      </c>
      <c r="M120" s="9">
        <v>4</v>
      </c>
      <c r="N120" s="41" t="s">
        <v>600</v>
      </c>
      <c r="O120" s="41" t="str">
        <f t="shared" si="4"/>
        <v>4 actividades de producción y divulgación de los observatorios de educación para la paz, la memoria y derechos humanos.</v>
      </c>
      <c r="P120" s="41" t="s">
        <v>34</v>
      </c>
      <c r="Q120" s="9" t="s">
        <v>42</v>
      </c>
      <c r="R120" s="9" t="s">
        <v>42</v>
      </c>
      <c r="S120" s="9">
        <v>0</v>
      </c>
      <c r="T120" s="9">
        <v>0</v>
      </c>
      <c r="U120" s="9">
        <v>3</v>
      </c>
      <c r="V120" s="9">
        <v>4</v>
      </c>
      <c r="W120" s="9" t="s">
        <v>601</v>
      </c>
      <c r="X120" s="9">
        <v>3</v>
      </c>
      <c r="Y120" s="60">
        <f t="shared" si="3"/>
        <v>1</v>
      </c>
      <c r="Z120" s="51" t="s">
        <v>749</v>
      </c>
    </row>
    <row r="121" spans="1:26" ht="102" hidden="1" x14ac:dyDescent="0.3">
      <c r="A121" s="30" t="s">
        <v>36</v>
      </c>
      <c r="B121" s="9">
        <v>117</v>
      </c>
      <c r="C121" s="41" t="s">
        <v>87</v>
      </c>
      <c r="D121" s="41" t="s">
        <v>88</v>
      </c>
      <c r="E121" s="42" t="s">
        <v>89</v>
      </c>
      <c r="F121" s="42" t="s">
        <v>602</v>
      </c>
      <c r="G121" s="42" t="s">
        <v>28</v>
      </c>
      <c r="H121" s="42" t="s">
        <v>603</v>
      </c>
      <c r="I121" s="41" t="s">
        <v>99</v>
      </c>
      <c r="J121" s="41" t="s">
        <v>100</v>
      </c>
      <c r="K121" s="41" t="s">
        <v>101</v>
      </c>
      <c r="L121" s="41" t="s">
        <v>102</v>
      </c>
      <c r="M121" s="9">
        <v>60</v>
      </c>
      <c r="N121" s="41" t="s">
        <v>103</v>
      </c>
      <c r="O121" s="41" t="str">
        <f t="shared" si="4"/>
        <v>60 % de funcionarios vinculados a planta de carrera</v>
      </c>
      <c r="P121" s="41" t="s">
        <v>34</v>
      </c>
      <c r="Q121" s="9" t="s">
        <v>42</v>
      </c>
      <c r="R121" s="44" t="s">
        <v>42</v>
      </c>
      <c r="S121" s="9">
        <v>0</v>
      </c>
      <c r="T121" s="9">
        <v>0</v>
      </c>
      <c r="U121" s="9">
        <v>30</v>
      </c>
      <c r="V121" s="9">
        <v>60</v>
      </c>
      <c r="W121" s="9" t="s">
        <v>604</v>
      </c>
      <c r="X121" s="9">
        <v>79</v>
      </c>
      <c r="Y121" s="60">
        <f t="shared" si="3"/>
        <v>1</v>
      </c>
      <c r="Z121" s="51" t="s">
        <v>750</v>
      </c>
    </row>
    <row r="122" spans="1:26" ht="71.400000000000006" hidden="1" x14ac:dyDescent="0.3">
      <c r="A122" s="36"/>
      <c r="B122" s="9">
        <v>118</v>
      </c>
      <c r="C122" s="41" t="s">
        <v>51</v>
      </c>
      <c r="D122" s="41" t="s">
        <v>52</v>
      </c>
      <c r="E122" s="41" t="s">
        <v>339</v>
      </c>
      <c r="F122" s="42" t="s">
        <v>605</v>
      </c>
      <c r="G122" s="42" t="s">
        <v>131</v>
      </c>
      <c r="H122" s="42" t="s">
        <v>606</v>
      </c>
      <c r="I122" s="41" t="s">
        <v>607</v>
      </c>
      <c r="J122" s="41" t="s">
        <v>47</v>
      </c>
      <c r="K122" s="41" t="s">
        <v>608</v>
      </c>
      <c r="L122" s="41" t="s">
        <v>364</v>
      </c>
      <c r="M122" s="9">
        <v>1</v>
      </c>
      <c r="N122" s="41" t="s">
        <v>609</v>
      </c>
      <c r="O122" s="41" t="str">
        <f t="shared" si="4"/>
        <v>1 Documento de Política</v>
      </c>
      <c r="P122" s="41" t="s">
        <v>610</v>
      </c>
      <c r="Q122" s="9" t="s">
        <v>42</v>
      </c>
      <c r="R122" s="44" t="s">
        <v>42</v>
      </c>
      <c r="S122" s="9">
        <v>0</v>
      </c>
      <c r="T122" s="9">
        <v>0</v>
      </c>
      <c r="U122" s="9">
        <v>1</v>
      </c>
      <c r="V122" s="9">
        <v>0</v>
      </c>
      <c r="W122" s="9" t="s">
        <v>585</v>
      </c>
      <c r="X122" s="9">
        <v>1</v>
      </c>
      <c r="Y122" s="60">
        <f t="shared" si="3"/>
        <v>1</v>
      </c>
      <c r="Z122" s="51" t="s">
        <v>751</v>
      </c>
    </row>
    <row r="123" spans="1:26" ht="84" hidden="1" x14ac:dyDescent="0.3">
      <c r="A123" s="36"/>
      <c r="B123" s="9">
        <v>119</v>
      </c>
      <c r="C123" s="41" t="s">
        <v>51</v>
      </c>
      <c r="D123" s="41" t="s">
        <v>52</v>
      </c>
      <c r="E123" s="41" t="s">
        <v>339</v>
      </c>
      <c r="F123" s="42" t="s">
        <v>611</v>
      </c>
      <c r="G123" s="42" t="s">
        <v>28</v>
      </c>
      <c r="H123" s="42" t="s">
        <v>612</v>
      </c>
      <c r="I123" s="41" t="s">
        <v>607</v>
      </c>
      <c r="J123" s="41" t="s">
        <v>47</v>
      </c>
      <c r="K123" s="41" t="s">
        <v>608</v>
      </c>
      <c r="L123" s="41" t="s">
        <v>364</v>
      </c>
      <c r="M123" s="9">
        <v>20</v>
      </c>
      <c r="N123" s="41" t="s">
        <v>613</v>
      </c>
      <c r="O123" s="41" t="str">
        <f t="shared" si="4"/>
        <v>20 %incremento de la audiencia en la producción audiovisual y radiofónica</v>
      </c>
      <c r="P123" s="41" t="s">
        <v>34</v>
      </c>
      <c r="Q123" s="9" t="s">
        <v>112</v>
      </c>
      <c r="R123" s="44">
        <v>45657</v>
      </c>
      <c r="S123" s="9">
        <v>0</v>
      </c>
      <c r="T123" s="9">
        <v>0</v>
      </c>
      <c r="U123" s="9">
        <v>10</v>
      </c>
      <c r="V123" s="9">
        <v>10</v>
      </c>
      <c r="W123" s="9" t="s">
        <v>585</v>
      </c>
      <c r="X123" s="9">
        <v>13</v>
      </c>
      <c r="Y123" s="60">
        <f t="shared" si="3"/>
        <v>1</v>
      </c>
      <c r="Z123" s="51" t="s">
        <v>752</v>
      </c>
    </row>
    <row r="124" spans="1:26" ht="40.799999999999997" hidden="1" x14ac:dyDescent="0.3">
      <c r="A124" s="35"/>
      <c r="B124" s="9">
        <v>120</v>
      </c>
      <c r="C124" s="41" t="s">
        <v>87</v>
      </c>
      <c r="D124" s="41" t="s">
        <v>88</v>
      </c>
      <c r="E124" s="42" t="s">
        <v>89</v>
      </c>
      <c r="F124" s="42" t="s">
        <v>614</v>
      </c>
      <c r="G124" s="42" t="s">
        <v>28</v>
      </c>
      <c r="H124" s="42" t="s">
        <v>615</v>
      </c>
      <c r="I124" s="41" t="s">
        <v>607</v>
      </c>
      <c r="J124" s="41" t="s">
        <v>47</v>
      </c>
      <c r="K124" s="41" t="s">
        <v>608</v>
      </c>
      <c r="L124" s="41" t="s">
        <v>364</v>
      </c>
      <c r="M124" s="9">
        <v>1</v>
      </c>
      <c r="N124" s="41" t="s">
        <v>616</v>
      </c>
      <c r="O124" s="41" t="str">
        <f t="shared" si="4"/>
        <v xml:space="preserve">1 Documento de creación del Sistema de Medios </v>
      </c>
      <c r="P124" s="41" t="s">
        <v>610</v>
      </c>
      <c r="Q124" s="9" t="s">
        <v>42</v>
      </c>
      <c r="R124" s="44" t="s">
        <v>42</v>
      </c>
      <c r="S124" s="9">
        <v>0</v>
      </c>
      <c r="T124" s="9">
        <v>0</v>
      </c>
      <c r="U124" s="9">
        <v>1</v>
      </c>
      <c r="V124" s="9">
        <v>0</v>
      </c>
      <c r="W124" s="9" t="s">
        <v>585</v>
      </c>
      <c r="X124" s="9">
        <v>1</v>
      </c>
      <c r="Y124" s="60">
        <f t="shared" si="3"/>
        <v>1</v>
      </c>
      <c r="Z124" s="51" t="s">
        <v>753</v>
      </c>
    </row>
    <row r="125" spans="1:26" ht="71.400000000000006" hidden="1" x14ac:dyDescent="0.3">
      <c r="A125" s="35"/>
      <c r="B125" s="9">
        <v>121</v>
      </c>
      <c r="C125" s="41" t="s">
        <v>51</v>
      </c>
      <c r="D125" s="41" t="s">
        <v>52</v>
      </c>
      <c r="E125" s="42" t="s">
        <v>76</v>
      </c>
      <c r="F125" s="42" t="s">
        <v>617</v>
      </c>
      <c r="G125" s="42" t="s">
        <v>131</v>
      </c>
      <c r="H125" s="42" t="s">
        <v>618</v>
      </c>
      <c r="I125" s="41" t="s">
        <v>277</v>
      </c>
      <c r="J125" s="41" t="s">
        <v>47</v>
      </c>
      <c r="K125" s="41" t="s">
        <v>249</v>
      </c>
      <c r="L125" s="41" t="s">
        <v>250</v>
      </c>
      <c r="M125" s="9">
        <v>50</v>
      </c>
      <c r="N125" s="41" t="s">
        <v>619</v>
      </c>
      <c r="O125" s="41" t="str">
        <f t="shared" si="4"/>
        <v>50 Número de convenios de cooperación académica suscritos</v>
      </c>
      <c r="P125" s="41" t="s">
        <v>610</v>
      </c>
      <c r="Q125" s="9" t="s">
        <v>42</v>
      </c>
      <c r="R125" s="9" t="s">
        <v>42</v>
      </c>
      <c r="S125" s="9">
        <v>0</v>
      </c>
      <c r="T125" s="9">
        <v>0</v>
      </c>
      <c r="U125" s="9">
        <v>25</v>
      </c>
      <c r="V125" s="9">
        <v>25</v>
      </c>
      <c r="W125" s="9" t="s">
        <v>585</v>
      </c>
      <c r="X125" s="9">
        <v>36</v>
      </c>
      <c r="Y125" s="60">
        <f t="shared" si="3"/>
        <v>1</v>
      </c>
      <c r="Z125" s="51" t="s">
        <v>754</v>
      </c>
    </row>
    <row r="126" spans="1:26" ht="71.400000000000006" hidden="1" x14ac:dyDescent="0.3">
      <c r="A126" s="35"/>
      <c r="B126" s="9">
        <v>122</v>
      </c>
      <c r="C126" s="41" t="s">
        <v>24</v>
      </c>
      <c r="D126" s="41" t="s">
        <v>128</v>
      </c>
      <c r="E126" s="41" t="s">
        <v>149</v>
      </c>
      <c r="F126" s="42" t="s">
        <v>620</v>
      </c>
      <c r="G126" s="42" t="s">
        <v>131</v>
      </c>
      <c r="H126" s="42" t="s">
        <v>621</v>
      </c>
      <c r="I126" s="41" t="s">
        <v>622</v>
      </c>
      <c r="J126" s="41" t="s">
        <v>57</v>
      </c>
      <c r="K126" s="41" t="s">
        <v>623</v>
      </c>
      <c r="L126" s="41" t="s">
        <v>163</v>
      </c>
      <c r="M126" s="9">
        <v>9400</v>
      </c>
      <c r="N126" s="41" t="s">
        <v>624</v>
      </c>
      <c r="O126" s="41" t="str">
        <f t="shared" si="4"/>
        <v>9400 Cantidad de matrículas</v>
      </c>
      <c r="P126" s="54" t="s">
        <v>34</v>
      </c>
      <c r="Q126" s="54">
        <v>6646</v>
      </c>
      <c r="R126" s="55">
        <v>44926</v>
      </c>
      <c r="S126" s="14" t="s">
        <v>42</v>
      </c>
      <c r="T126" s="14">
        <v>8600</v>
      </c>
      <c r="U126" s="14">
        <v>9000</v>
      </c>
      <c r="V126" s="14">
        <v>9400</v>
      </c>
      <c r="W126" s="9" t="s">
        <v>625</v>
      </c>
      <c r="X126" s="9">
        <v>9518</v>
      </c>
      <c r="Y126" s="60">
        <f t="shared" si="3"/>
        <v>1</v>
      </c>
      <c r="Z126" s="51" t="s">
        <v>755</v>
      </c>
    </row>
    <row r="127" spans="1:26" ht="71.400000000000006" hidden="1" x14ac:dyDescent="0.3">
      <c r="A127" s="37"/>
      <c r="B127" s="9">
        <v>123</v>
      </c>
      <c r="C127" s="39" t="s">
        <v>24</v>
      </c>
      <c r="D127" s="39" t="s">
        <v>128</v>
      </c>
      <c r="E127" s="39" t="s">
        <v>149</v>
      </c>
      <c r="F127" s="40" t="s">
        <v>626</v>
      </c>
      <c r="G127" s="40" t="s">
        <v>131</v>
      </c>
      <c r="H127" s="40" t="s">
        <v>627</v>
      </c>
      <c r="I127" s="39" t="s">
        <v>622</v>
      </c>
      <c r="J127" s="39" t="s">
        <v>57</v>
      </c>
      <c r="K127" s="39" t="s">
        <v>162</v>
      </c>
      <c r="L127" s="39" t="s">
        <v>163</v>
      </c>
      <c r="M127" s="38">
        <v>6</v>
      </c>
      <c r="N127" s="39" t="s">
        <v>628</v>
      </c>
      <c r="O127" s="41" t="str">
        <f t="shared" si="4"/>
        <v>6 Alianzas con entidades privadas o públicas o SARES en los que participe el CLE.</v>
      </c>
      <c r="P127" s="54" t="s">
        <v>34</v>
      </c>
      <c r="Q127" s="9" t="s">
        <v>42</v>
      </c>
      <c r="R127" s="9" t="s">
        <v>42</v>
      </c>
      <c r="S127" s="14" t="s">
        <v>42</v>
      </c>
      <c r="T127" s="14">
        <v>4</v>
      </c>
      <c r="U127" s="14">
        <v>5</v>
      </c>
      <c r="V127" s="14">
        <v>6</v>
      </c>
      <c r="W127" s="9" t="s">
        <v>629</v>
      </c>
      <c r="X127" s="9">
        <v>10</v>
      </c>
      <c r="Y127" s="60">
        <f t="shared" si="3"/>
        <v>1</v>
      </c>
      <c r="Z127" s="51" t="s">
        <v>756</v>
      </c>
    </row>
    <row r="128" spans="1:26" ht="39" hidden="1" customHeight="1" x14ac:dyDescent="0.3">
      <c r="A128" s="37"/>
      <c r="B128" s="9">
        <v>124</v>
      </c>
      <c r="C128" s="39" t="s">
        <v>87</v>
      </c>
      <c r="D128" s="39" t="s">
        <v>88</v>
      </c>
      <c r="E128" s="39" t="s">
        <v>388</v>
      </c>
      <c r="F128" s="40" t="s">
        <v>630</v>
      </c>
      <c r="G128" s="40" t="s">
        <v>131</v>
      </c>
      <c r="H128" s="40" t="s">
        <v>631</v>
      </c>
      <c r="I128" s="39" t="s">
        <v>632</v>
      </c>
      <c r="J128" s="39" t="s">
        <v>100</v>
      </c>
      <c r="K128" s="39" t="s">
        <v>633</v>
      </c>
      <c r="L128" s="39" t="s">
        <v>633</v>
      </c>
      <c r="M128" s="38">
        <v>1</v>
      </c>
      <c r="N128" s="39" t="s">
        <v>634</v>
      </c>
      <c r="O128" s="41" t="str">
        <f t="shared" si="4"/>
        <v>1 Adopción de guía de compras publicas sostenibles con el ambiente en la UPN</v>
      </c>
      <c r="P128" s="9" t="s">
        <v>635</v>
      </c>
      <c r="Q128" s="9" t="s">
        <v>42</v>
      </c>
      <c r="R128" s="9" t="s">
        <v>42</v>
      </c>
      <c r="S128" s="38" t="s">
        <v>42</v>
      </c>
      <c r="T128" s="38" t="s">
        <v>42</v>
      </c>
      <c r="U128" s="38">
        <v>1</v>
      </c>
      <c r="V128" s="38" t="s">
        <v>42</v>
      </c>
      <c r="W128" s="9" t="s">
        <v>636</v>
      </c>
      <c r="X128" s="9">
        <v>1</v>
      </c>
      <c r="Y128" s="60">
        <f t="shared" si="3"/>
        <v>1</v>
      </c>
      <c r="Z128" s="51" t="s">
        <v>757</v>
      </c>
    </row>
    <row r="129" spans="1:26" ht="35.25" hidden="1" customHeight="1" x14ac:dyDescent="0.3">
      <c r="A129" s="37"/>
      <c r="B129" s="9">
        <v>125</v>
      </c>
      <c r="C129" s="41" t="s">
        <v>87</v>
      </c>
      <c r="D129" s="41" t="s">
        <v>88</v>
      </c>
      <c r="E129" s="41" t="s">
        <v>429</v>
      </c>
      <c r="F129" s="42" t="s">
        <v>637</v>
      </c>
      <c r="G129" s="42" t="s">
        <v>131</v>
      </c>
      <c r="H129" s="42" t="s">
        <v>638</v>
      </c>
      <c r="I129" s="41" t="s">
        <v>432</v>
      </c>
      <c r="J129" s="41" t="s">
        <v>100</v>
      </c>
      <c r="K129" s="41" t="s">
        <v>433</v>
      </c>
      <c r="L129" s="41" t="s">
        <v>434</v>
      </c>
      <c r="M129" s="9">
        <v>100</v>
      </c>
      <c r="N129" s="41" t="s">
        <v>639</v>
      </c>
      <c r="O129" s="41" t="str">
        <f t="shared" si="4"/>
        <v>100 % de construcción del Plan Estratégico de Tecnologías de la Información</v>
      </c>
      <c r="P129" s="9" t="s">
        <v>635</v>
      </c>
      <c r="Q129" s="9" t="s">
        <v>42</v>
      </c>
      <c r="R129" s="9" t="s">
        <v>42</v>
      </c>
      <c r="S129" s="9" t="s">
        <v>42</v>
      </c>
      <c r="T129" s="9">
        <v>80</v>
      </c>
      <c r="U129" s="9">
        <v>100</v>
      </c>
      <c r="V129" s="38" t="s">
        <v>42</v>
      </c>
      <c r="W129" s="9" t="s">
        <v>640</v>
      </c>
      <c r="X129" s="9">
        <v>50</v>
      </c>
      <c r="Y129" s="60">
        <f t="shared" si="3"/>
        <v>0.5</v>
      </c>
      <c r="Z129" s="51" t="s">
        <v>758</v>
      </c>
    </row>
    <row r="130" spans="1:26" ht="33.75" hidden="1" customHeight="1" x14ac:dyDescent="0.3">
      <c r="A130" s="35"/>
      <c r="B130" s="9">
        <v>126</v>
      </c>
      <c r="C130" s="41" t="s">
        <v>87</v>
      </c>
      <c r="D130" s="41" t="s">
        <v>104</v>
      </c>
      <c r="E130" s="41" t="s">
        <v>105</v>
      </c>
      <c r="F130" s="42" t="s">
        <v>641</v>
      </c>
      <c r="G130" s="42" t="s">
        <v>131</v>
      </c>
      <c r="H130" s="42" t="s">
        <v>642</v>
      </c>
      <c r="I130" s="41" t="s">
        <v>108</v>
      </c>
      <c r="J130" s="41" t="s">
        <v>100</v>
      </c>
      <c r="K130" s="41" t="s">
        <v>109</v>
      </c>
      <c r="L130" s="41" t="s">
        <v>110</v>
      </c>
      <c r="M130" s="9">
        <v>100</v>
      </c>
      <c r="N130" s="41" t="s">
        <v>475</v>
      </c>
      <c r="O130" s="41" t="str">
        <f t="shared" si="4"/>
        <v>100 % avance plan maestro de infraestructura</v>
      </c>
      <c r="P130" s="9" t="s">
        <v>635</v>
      </c>
      <c r="Q130" s="9" t="s">
        <v>42</v>
      </c>
      <c r="R130" s="9" t="s">
        <v>42</v>
      </c>
      <c r="S130" s="9" t="s">
        <v>42</v>
      </c>
      <c r="T130" s="9" t="s">
        <v>42</v>
      </c>
      <c r="U130" s="9">
        <v>80</v>
      </c>
      <c r="V130" s="38">
        <v>100</v>
      </c>
      <c r="W130" s="9" t="s">
        <v>643</v>
      </c>
      <c r="X130" s="9">
        <v>0</v>
      </c>
      <c r="Y130" s="60">
        <f t="shared" si="3"/>
        <v>0</v>
      </c>
      <c r="Z130" s="51" t="s">
        <v>759</v>
      </c>
    </row>
    <row r="131" spans="1:26" ht="33.75" hidden="1" customHeight="1" x14ac:dyDescent="0.3">
      <c r="A131" s="35"/>
      <c r="B131" s="9">
        <v>127</v>
      </c>
      <c r="C131" s="41" t="s">
        <v>87</v>
      </c>
      <c r="D131" s="41" t="s">
        <v>104</v>
      </c>
      <c r="E131" s="41" t="s">
        <v>105</v>
      </c>
      <c r="F131" s="42" t="s">
        <v>644</v>
      </c>
      <c r="G131" s="42" t="s">
        <v>131</v>
      </c>
      <c r="H131" s="42" t="s">
        <v>645</v>
      </c>
      <c r="I131" s="41" t="s">
        <v>108</v>
      </c>
      <c r="J131" s="41" t="s">
        <v>100</v>
      </c>
      <c r="K131" s="41" t="s">
        <v>109</v>
      </c>
      <c r="L131" s="41" t="s">
        <v>110</v>
      </c>
      <c r="M131" s="9">
        <v>80</v>
      </c>
      <c r="N131" s="41" t="s">
        <v>475</v>
      </c>
      <c r="O131" s="41" t="str">
        <f t="shared" si="4"/>
        <v>80 % avance plan maestro de infraestructura</v>
      </c>
      <c r="P131" s="9" t="s">
        <v>635</v>
      </c>
      <c r="Q131" s="9" t="s">
        <v>42</v>
      </c>
      <c r="R131" s="9" t="s">
        <v>42</v>
      </c>
      <c r="S131" s="9" t="s">
        <v>42</v>
      </c>
      <c r="T131" s="9">
        <v>70</v>
      </c>
      <c r="U131" s="9">
        <v>75</v>
      </c>
      <c r="V131" s="38">
        <v>80</v>
      </c>
      <c r="W131" s="9" t="s">
        <v>646</v>
      </c>
      <c r="X131" s="9">
        <v>0</v>
      </c>
      <c r="Y131" s="60">
        <f t="shared" si="3"/>
        <v>0</v>
      </c>
      <c r="Z131" s="51" t="s">
        <v>760</v>
      </c>
    </row>
    <row r="132" spans="1:26" ht="33.75" hidden="1" customHeight="1" x14ac:dyDescent="0.3">
      <c r="A132" s="9">
        <v>93</v>
      </c>
      <c r="B132" s="9">
        <v>128</v>
      </c>
      <c r="C132" s="41" t="s">
        <v>113</v>
      </c>
      <c r="D132" s="41" t="s">
        <v>114</v>
      </c>
      <c r="E132" s="41" t="s">
        <v>115</v>
      </c>
      <c r="F132" s="9" t="s">
        <v>647</v>
      </c>
      <c r="G132" s="42" t="s">
        <v>131</v>
      </c>
      <c r="H132" s="51" t="s">
        <v>648</v>
      </c>
      <c r="I132" s="41" t="s">
        <v>490</v>
      </c>
      <c r="J132" s="41" t="s">
        <v>100</v>
      </c>
      <c r="K132" s="41" t="s">
        <v>125</v>
      </c>
      <c r="L132" s="41" t="s">
        <v>119</v>
      </c>
      <c r="M132" s="9">
        <v>100</v>
      </c>
      <c r="N132" s="41" t="s">
        <v>649</v>
      </c>
      <c r="O132" s="41" t="str">
        <f t="shared" si="4"/>
        <v>100 Número de estudiantes beneficiados por medio de monitorias académicas</v>
      </c>
      <c r="P132" s="41" t="s">
        <v>154</v>
      </c>
      <c r="Q132" s="9">
        <v>200</v>
      </c>
      <c r="R132" s="44">
        <v>45595</v>
      </c>
      <c r="S132" s="9" t="s">
        <v>42</v>
      </c>
      <c r="T132" s="9" t="s">
        <v>42</v>
      </c>
      <c r="U132" s="9">
        <v>200</v>
      </c>
      <c r="V132" s="9">
        <v>200</v>
      </c>
      <c r="W132" s="9" t="s">
        <v>650</v>
      </c>
      <c r="X132" s="9">
        <v>108</v>
      </c>
      <c r="Y132" s="60">
        <f t="shared" si="3"/>
        <v>0.54</v>
      </c>
      <c r="Z132" s="51" t="s">
        <v>761</v>
      </c>
    </row>
    <row r="133" spans="1:26" ht="33.75" hidden="1" customHeight="1" x14ac:dyDescent="0.3">
      <c r="A133" s="35"/>
      <c r="B133" s="9">
        <v>129</v>
      </c>
      <c r="C133" s="41" t="s">
        <v>113</v>
      </c>
      <c r="D133" s="41" t="s">
        <v>114</v>
      </c>
      <c r="E133" s="41" t="s">
        <v>115</v>
      </c>
      <c r="F133" s="42" t="s">
        <v>651</v>
      </c>
      <c r="G133" s="42" t="s">
        <v>131</v>
      </c>
      <c r="H133" s="42" t="s">
        <v>652</v>
      </c>
      <c r="I133" s="41" t="s">
        <v>490</v>
      </c>
      <c r="J133" s="41" t="s">
        <v>100</v>
      </c>
      <c r="K133" s="41" t="s">
        <v>125</v>
      </c>
      <c r="L133" s="41" t="s">
        <v>119</v>
      </c>
      <c r="M133" s="9">
        <v>100</v>
      </c>
      <c r="N133" s="41" t="s">
        <v>653</v>
      </c>
      <c r="O133" s="41" t="str">
        <f t="shared" si="4"/>
        <v>100 Número de monitores beneficiados con Apoyo a Servicios Estudiantiles</v>
      </c>
      <c r="P133" s="41" t="s">
        <v>154</v>
      </c>
      <c r="Q133" s="53">
        <v>200</v>
      </c>
      <c r="R133" s="44">
        <v>45595</v>
      </c>
      <c r="S133" s="9" t="s">
        <v>42</v>
      </c>
      <c r="T133" s="9" t="s">
        <v>42</v>
      </c>
      <c r="U133" s="9">
        <v>200</v>
      </c>
      <c r="V133" s="9">
        <v>200</v>
      </c>
      <c r="W133" s="9" t="s">
        <v>654</v>
      </c>
      <c r="X133" s="9">
        <v>191</v>
      </c>
      <c r="Y133" s="60">
        <f t="shared" si="3"/>
        <v>0.95499999999999996</v>
      </c>
      <c r="Z133" s="51" t="s">
        <v>762</v>
      </c>
    </row>
    <row r="134" spans="1:26" ht="33.75" hidden="1" customHeight="1" x14ac:dyDescent="0.3">
      <c r="A134" s="35"/>
      <c r="B134" s="9">
        <v>130</v>
      </c>
      <c r="C134" s="41" t="s">
        <v>113</v>
      </c>
      <c r="D134" s="41" t="s">
        <v>114</v>
      </c>
      <c r="E134" s="41" t="s">
        <v>115</v>
      </c>
      <c r="F134" s="42" t="s">
        <v>655</v>
      </c>
      <c r="G134" s="42" t="s">
        <v>131</v>
      </c>
      <c r="H134" s="42" t="s">
        <v>656</v>
      </c>
      <c r="I134" s="41" t="s">
        <v>509</v>
      </c>
      <c r="J134" s="41" t="s">
        <v>100</v>
      </c>
      <c r="K134" s="41" t="s">
        <v>125</v>
      </c>
      <c r="L134" s="41" t="s">
        <v>119</v>
      </c>
      <c r="M134" s="9">
        <v>500</v>
      </c>
      <c r="N134" s="41" t="s">
        <v>657</v>
      </c>
      <c r="O134" s="41" t="str">
        <f t="shared" si="4"/>
        <v>500 Personas beneficiarias de espacios de formación deportiva</v>
      </c>
      <c r="P134" s="41" t="s">
        <v>34</v>
      </c>
      <c r="Q134" s="9" t="s">
        <v>42</v>
      </c>
      <c r="R134" s="9" t="s">
        <v>42</v>
      </c>
      <c r="S134" s="9" t="s">
        <v>42</v>
      </c>
      <c r="T134" s="9">
        <v>400</v>
      </c>
      <c r="U134" s="9">
        <v>450</v>
      </c>
      <c r="V134" s="9">
        <v>500</v>
      </c>
      <c r="W134" s="9" t="s">
        <v>658</v>
      </c>
      <c r="X134" s="9">
        <v>2009</v>
      </c>
      <c r="Y134" s="60">
        <f t="shared" ref="Y134:Y139" si="5">IF(U134=0," ",IF((X134/U134)&gt;1,1,(X134/U134)))</f>
        <v>1</v>
      </c>
      <c r="Z134" s="51"/>
    </row>
    <row r="135" spans="1:26" ht="33.75" hidden="1" customHeight="1" x14ac:dyDescent="0.3">
      <c r="A135" s="35"/>
      <c r="B135" s="9">
        <v>131</v>
      </c>
      <c r="C135" s="41" t="s">
        <v>113</v>
      </c>
      <c r="D135" s="41" t="s">
        <v>540</v>
      </c>
      <c r="E135" s="41" t="s">
        <v>541</v>
      </c>
      <c r="F135" s="42" t="s">
        <v>659</v>
      </c>
      <c r="G135" s="42" t="s">
        <v>131</v>
      </c>
      <c r="H135" s="42" t="s">
        <v>660</v>
      </c>
      <c r="I135" s="41" t="s">
        <v>554</v>
      </c>
      <c r="J135" s="41" t="s">
        <v>100</v>
      </c>
      <c r="K135" s="41" t="s">
        <v>125</v>
      </c>
      <c r="L135" s="41" t="s">
        <v>119</v>
      </c>
      <c r="M135" s="9">
        <v>4</v>
      </c>
      <c r="N135" s="41" t="s">
        <v>661</v>
      </c>
      <c r="O135" s="41" t="str">
        <f t="shared" si="4"/>
        <v>4 Etapas de construcción de propuesta de abordaje a ventas informales completadas</v>
      </c>
      <c r="P135" s="41" t="s">
        <v>34</v>
      </c>
      <c r="Q135" s="9" t="s">
        <v>42</v>
      </c>
      <c r="R135" s="9" t="s">
        <v>42</v>
      </c>
      <c r="S135" s="9" t="s">
        <v>42</v>
      </c>
      <c r="T135" s="9" t="s">
        <v>42</v>
      </c>
      <c r="U135" s="46">
        <v>3</v>
      </c>
      <c r="V135" s="46">
        <v>4</v>
      </c>
      <c r="W135" s="9" t="s">
        <v>662</v>
      </c>
      <c r="X135" s="9">
        <v>3</v>
      </c>
      <c r="Y135" s="60">
        <f t="shared" si="5"/>
        <v>1</v>
      </c>
      <c r="Z135" s="51" t="s">
        <v>763</v>
      </c>
    </row>
    <row r="136" spans="1:26" ht="45.75" hidden="1" customHeight="1" x14ac:dyDescent="0.3">
      <c r="A136" s="35"/>
      <c r="B136" s="9">
        <v>132</v>
      </c>
      <c r="C136" s="41" t="s">
        <v>24</v>
      </c>
      <c r="D136" s="41" t="s">
        <v>128</v>
      </c>
      <c r="E136" s="49" t="s">
        <v>138</v>
      </c>
      <c r="F136" s="42" t="s">
        <v>663</v>
      </c>
      <c r="G136" s="42" t="s">
        <v>131</v>
      </c>
      <c r="H136" s="42" t="s">
        <v>664</v>
      </c>
      <c r="I136" s="41" t="s">
        <v>594</v>
      </c>
      <c r="J136" s="41" t="s">
        <v>31</v>
      </c>
      <c r="K136" s="41" t="s">
        <v>31</v>
      </c>
      <c r="L136" s="41" t="s">
        <v>665</v>
      </c>
      <c r="M136" s="9">
        <v>2</v>
      </c>
      <c r="N136" s="41" t="s">
        <v>666</v>
      </c>
      <c r="O136" s="41" t="str">
        <f t="shared" si="4"/>
        <v>2 Fases completadas</v>
      </c>
      <c r="P136" s="41" t="s">
        <v>34</v>
      </c>
      <c r="Q136" s="9" t="s">
        <v>42</v>
      </c>
      <c r="R136" s="9" t="s">
        <v>42</v>
      </c>
      <c r="S136" s="9" t="s">
        <v>42</v>
      </c>
      <c r="T136" s="9" t="s">
        <v>42</v>
      </c>
      <c r="U136" s="9">
        <v>1</v>
      </c>
      <c r="V136" s="9">
        <v>2</v>
      </c>
      <c r="W136" s="9" t="s">
        <v>585</v>
      </c>
      <c r="X136" s="9"/>
      <c r="Y136" s="60">
        <f t="shared" si="5"/>
        <v>0</v>
      </c>
      <c r="Z136" s="51"/>
    </row>
    <row r="137" spans="1:26" ht="186.75" customHeight="1" x14ac:dyDescent="0.3">
      <c r="A137" s="37"/>
      <c r="B137" s="9">
        <v>133</v>
      </c>
      <c r="C137" s="41" t="s">
        <v>113</v>
      </c>
      <c r="D137" s="41" t="s">
        <v>114</v>
      </c>
      <c r="E137" s="41" t="s">
        <v>527</v>
      </c>
      <c r="F137" s="40" t="s">
        <v>667</v>
      </c>
      <c r="G137" s="42" t="s">
        <v>131</v>
      </c>
      <c r="H137" s="40" t="s">
        <v>668</v>
      </c>
      <c r="I137" s="39" t="s">
        <v>669</v>
      </c>
      <c r="J137" s="41" t="s">
        <v>31</v>
      </c>
      <c r="K137" s="41" t="s">
        <v>31</v>
      </c>
      <c r="L137" s="41" t="s">
        <v>670</v>
      </c>
      <c r="M137" s="9">
        <v>1</v>
      </c>
      <c r="N137" s="41" t="s">
        <v>671</v>
      </c>
      <c r="O137" s="41" t="str">
        <f t="shared" si="4"/>
        <v>1 Documento</v>
      </c>
      <c r="P137" s="9" t="s">
        <v>34</v>
      </c>
      <c r="Q137" s="9" t="s">
        <v>42</v>
      </c>
      <c r="R137" s="9" t="s">
        <v>42</v>
      </c>
      <c r="S137" s="9" t="s">
        <v>42</v>
      </c>
      <c r="T137" s="9" t="s">
        <v>42</v>
      </c>
      <c r="U137" s="9">
        <v>1</v>
      </c>
      <c r="V137" s="38">
        <v>0</v>
      </c>
      <c r="W137" s="9" t="s">
        <v>585</v>
      </c>
      <c r="X137" s="17">
        <v>0</v>
      </c>
      <c r="Y137" s="64">
        <f t="shared" si="5"/>
        <v>0</v>
      </c>
      <c r="Z137" s="51" t="s">
        <v>764</v>
      </c>
    </row>
    <row r="138" spans="1:26" ht="67.5" customHeight="1" x14ac:dyDescent="0.3">
      <c r="A138" s="37"/>
      <c r="B138" s="9">
        <v>134</v>
      </c>
      <c r="C138" s="41" t="s">
        <v>113</v>
      </c>
      <c r="D138" s="41" t="s">
        <v>114</v>
      </c>
      <c r="E138" s="41" t="s">
        <v>115</v>
      </c>
      <c r="F138" s="40" t="s">
        <v>672</v>
      </c>
      <c r="G138" s="42" t="s">
        <v>131</v>
      </c>
      <c r="H138" s="40" t="s">
        <v>673</v>
      </c>
      <c r="I138" s="39" t="s">
        <v>674</v>
      </c>
      <c r="J138" s="39" t="s">
        <v>31</v>
      </c>
      <c r="K138" s="41" t="s">
        <v>31</v>
      </c>
      <c r="L138" s="41" t="s">
        <v>675</v>
      </c>
      <c r="M138" s="9">
        <v>1</v>
      </c>
      <c r="N138" s="41" t="s">
        <v>671</v>
      </c>
      <c r="O138" s="41" t="str">
        <f t="shared" si="4"/>
        <v>1 Documento</v>
      </c>
      <c r="P138" s="9" t="s">
        <v>34</v>
      </c>
      <c r="Q138" s="9" t="s">
        <v>42</v>
      </c>
      <c r="R138" s="9" t="s">
        <v>42</v>
      </c>
      <c r="S138" s="9" t="s">
        <v>42</v>
      </c>
      <c r="T138" s="9" t="s">
        <v>42</v>
      </c>
      <c r="U138" s="9">
        <v>1</v>
      </c>
      <c r="V138" s="38">
        <v>0</v>
      </c>
      <c r="W138" s="9" t="s">
        <v>585</v>
      </c>
      <c r="X138" s="17">
        <v>0</v>
      </c>
      <c r="Y138" s="64">
        <f t="shared" si="5"/>
        <v>0</v>
      </c>
      <c r="Z138" s="51" t="s">
        <v>765</v>
      </c>
    </row>
    <row r="139" spans="1:26" ht="69" hidden="1" customHeight="1" x14ac:dyDescent="0.3">
      <c r="A139" s="37"/>
      <c r="B139" s="9">
        <v>135</v>
      </c>
      <c r="C139" s="41" t="s">
        <v>51</v>
      </c>
      <c r="D139" s="41" t="s">
        <v>52</v>
      </c>
      <c r="E139" s="41" t="s">
        <v>339</v>
      </c>
      <c r="F139" s="40" t="s">
        <v>676</v>
      </c>
      <c r="G139" s="40" t="s">
        <v>131</v>
      </c>
      <c r="H139" s="40" t="s">
        <v>677</v>
      </c>
      <c r="I139" s="39" t="s">
        <v>678</v>
      </c>
      <c r="J139" s="39" t="s">
        <v>31</v>
      </c>
      <c r="K139" s="41" t="s">
        <v>31</v>
      </c>
      <c r="L139" s="39" t="s">
        <v>679</v>
      </c>
      <c r="M139" s="38">
        <v>2500</v>
      </c>
      <c r="N139" s="39" t="s">
        <v>680</v>
      </c>
      <c r="O139" s="41" t="str">
        <f t="shared" si="4"/>
        <v>2500 Personas</v>
      </c>
      <c r="P139" s="39" t="s">
        <v>34</v>
      </c>
      <c r="Q139" s="9" t="s">
        <v>42</v>
      </c>
      <c r="R139" s="9" t="s">
        <v>42</v>
      </c>
      <c r="S139" s="9" t="s">
        <v>42</v>
      </c>
      <c r="T139" s="9" t="s">
        <v>42</v>
      </c>
      <c r="U139" s="38">
        <v>1000</v>
      </c>
      <c r="V139" s="38">
        <v>1500</v>
      </c>
      <c r="W139" s="9" t="s">
        <v>585</v>
      </c>
      <c r="X139" s="38"/>
      <c r="Y139" s="60">
        <f t="shared" si="5"/>
        <v>0</v>
      </c>
      <c r="Z139" s="57"/>
    </row>
  </sheetData>
  <dataValidations count="5">
    <dataValidation allowBlank="1" showInputMessage="1" showErrorMessage="1" sqref="P23" xr:uid="{0EAAFDE3-B3B1-4FD0-8B28-50B564EC8A4E}"/>
    <dataValidation type="list" allowBlank="1" showInputMessage="1" showErrorMessage="1" sqref="P45 P31" xr:uid="{42F9F75D-E667-4DF8-A945-D978DE1ED5A5}">
      <formula1>"Incremental,Suma,Contante"</formula1>
    </dataValidation>
    <dataValidation type="decimal" operator="greaterThan" allowBlank="1" showInputMessage="1" showErrorMessage="1" error="Solo se admiten números en esta celda, ya que se trata de valores CUANTITATIVOS" sqref="O8:O29 O5 O31:O139" xr:uid="{24DE242F-F600-45A7-8710-5B4247FFA033}">
      <formula1>0</formula1>
    </dataValidation>
    <dataValidation operator="greaterThan" allowBlank="1" showInputMessage="1" showErrorMessage="1" error="Solo se admiten números en esta celda, ya que se trata de valores CUANTITATIVOS" sqref="O28:O30" xr:uid="{329BF727-EAF2-4F3B-AD59-48123A5ED207}"/>
    <dataValidation type="decimal" operator="greaterThan" allowBlank="1" showInputMessage="1" error="Solo se admiten números en esta celda, ya que se trata de valores CUANTITATIVOS" sqref="O6:O7" xr:uid="{5D069400-82C5-4F80-9D1B-4F6CC9A4612A}">
      <formula1>0</formula1>
    </dataValidation>
  </dataValidations>
  <printOptions horizontalCentered="1"/>
  <pageMargins left="0.19685039370078741" right="0.19685039370078741" top="0.19685039370078741" bottom="0.39370078740157483" header="0.31496062992125984" footer="0.19685039370078741"/>
  <pageSetup scale="46" fitToHeight="10" orientation="landscape" r:id="rId1"/>
  <headerFooter>
    <oddFooter>&amp;LBatería Indicadores PDI para el período 2023-2026&amp;RPágina &amp;P de &amp;N</oddFooter>
  </headerFooter>
  <ignoredErrors>
    <ignoredError sqref="Y46"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106E791-DF57-4148-919E-95F5DF0E30DE}">
          <x14:formula1>
            <xm:f>'https://pedagogicaedu-my.sharepoint.com/personal/jeespitias_upn_edu_co/Documents/Documentos/JhonE/PDI/PDI 2020-2026/[Indicadores PDI 2022-2026 V4 - 17Abr2023 jefe.xlsx]Listas'!#REF!</xm:f>
          </x14:formula1>
          <xm:sqref>P76:P81 P72:P74 P83:P94 P10 P52:P57 P27:P31 P99:P100 P5:P8 P12:P20 P46:P50 P34:P44 P96 P25 P61:P65 P67:P70</xm:sqref>
        </x14:dataValidation>
        <x14:dataValidation type="list" allowBlank="1" showInputMessage="1" showErrorMessage="1" xr:uid="{C9BB9083-6B7D-4CA7-9B04-26F734C6E5FD}">
          <x14:formula1>
            <xm:f>'C://Users/amsanabriaa/Downloads/[Indicadores PDI 2022-2026 V4 - 05 mayo de 2023.xlsx]Listas'!#REF!</xm:f>
          </x14:formula1>
          <xm:sqref>P21:P22 P24 P58 P66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F2E0-9AA4-4375-BC8F-A5E3BBBD9F6B}">
  <dimension ref="A2:E5"/>
  <sheetViews>
    <sheetView workbookViewId="0">
      <selection activeCell="E3" sqref="E3"/>
    </sheetView>
  </sheetViews>
  <sheetFormatPr baseColWidth="10" defaultColWidth="11.44140625" defaultRowHeight="14.4" x14ac:dyDescent="0.3"/>
  <cols>
    <col min="1" max="1" width="4" bestFit="1" customWidth="1"/>
    <col min="2" max="2" width="43.5546875" customWidth="1"/>
    <col min="3" max="3" width="35.44140625" customWidth="1"/>
    <col min="4" max="4" width="14.5546875" customWidth="1"/>
    <col min="5" max="5" width="13.44140625" customWidth="1"/>
  </cols>
  <sheetData>
    <row r="2" spans="1:5" ht="24" x14ac:dyDescent="0.3">
      <c r="A2" s="12" t="s">
        <v>3</v>
      </c>
      <c r="B2" s="12" t="s">
        <v>5</v>
      </c>
      <c r="C2" s="12" t="s">
        <v>6</v>
      </c>
      <c r="D2" s="12" t="s">
        <v>681</v>
      </c>
      <c r="E2" s="12" t="s">
        <v>11</v>
      </c>
    </row>
    <row r="3" spans="1:5" ht="36" x14ac:dyDescent="0.3">
      <c r="A3" s="13">
        <v>29</v>
      </c>
      <c r="B3" s="15" t="s">
        <v>200</v>
      </c>
      <c r="C3" s="15" t="s">
        <v>201</v>
      </c>
      <c r="D3" s="15" t="s">
        <v>47</v>
      </c>
      <c r="E3" s="15" t="s">
        <v>48</v>
      </c>
    </row>
    <row r="4" spans="1:5" ht="36" x14ac:dyDescent="0.3">
      <c r="A4" s="14">
        <v>30</v>
      </c>
      <c r="B4" s="16" t="s">
        <v>200</v>
      </c>
      <c r="C4" s="16" t="s">
        <v>205</v>
      </c>
      <c r="D4" s="16" t="s">
        <v>31</v>
      </c>
      <c r="E4" s="16" t="s">
        <v>31</v>
      </c>
    </row>
    <row r="5" spans="1:5" ht="36" x14ac:dyDescent="0.3">
      <c r="A5" s="13">
        <v>31</v>
      </c>
      <c r="B5" s="15" t="s">
        <v>200</v>
      </c>
      <c r="C5" s="15" t="s">
        <v>210</v>
      </c>
      <c r="D5" s="15" t="s">
        <v>31</v>
      </c>
      <c r="E5" s="15"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a346be-ec18-46f9-8751-da565a11a382">
      <Terms xmlns="http://schemas.microsoft.com/office/infopath/2007/PartnerControls"/>
    </lcf76f155ced4ddcb4097134ff3c332f>
    <TaxCatchAll xmlns="a166d97d-6cf7-4627-b291-52fd5dd06b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F5896B812A0F24E8AA0430FDDD6544F" ma:contentTypeVersion="14" ma:contentTypeDescription="Crear nuevo documento." ma:contentTypeScope="" ma:versionID="b893f6fcbc66e312b79b62f4d2b0fd0d">
  <xsd:schema xmlns:xsd="http://www.w3.org/2001/XMLSchema" xmlns:xs="http://www.w3.org/2001/XMLSchema" xmlns:p="http://schemas.microsoft.com/office/2006/metadata/properties" xmlns:ns2="03a346be-ec18-46f9-8751-da565a11a382" xmlns:ns3="a166d97d-6cf7-4627-b291-52fd5dd06bf7" targetNamespace="http://schemas.microsoft.com/office/2006/metadata/properties" ma:root="true" ma:fieldsID="4c5898e79e6a4e649d417b8b01911a71" ns2:_="" ns3:_="">
    <xsd:import namespace="03a346be-ec18-46f9-8751-da565a11a382"/>
    <xsd:import namespace="a166d97d-6cf7-4627-b291-52fd5dd06b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346be-ec18-46f9-8751-da565a11a3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161a256-ed29-49cf-8698-6862c4975a4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66d97d-6cf7-4627-b291-52fd5dd06bf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2e326158-31b9-483b-b2d3-23d2f11c4d32}" ma:internalName="TaxCatchAll" ma:showField="CatchAllData" ma:web="a166d97d-6cf7-4627-b291-52fd5dd06b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1F49F-5374-467F-9935-F7D0D1A6968F}">
  <ds:schemaRefs>
    <ds:schemaRef ds:uri="a166d97d-6cf7-4627-b291-52fd5dd06bf7"/>
    <ds:schemaRef ds:uri="http://purl.org/dc/dcmitype/"/>
    <ds:schemaRef ds:uri="03a346be-ec18-46f9-8751-da565a11a382"/>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114D7A-8C1C-44E3-924E-3D8ED673B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346be-ec18-46f9-8751-da565a11a382"/>
    <ds:schemaRef ds:uri="a166d97d-6cf7-4627-b291-52fd5dd06b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50021-A6D2-406C-BAB4-FD0816B4A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Avance metas PDI 2025</vt:lpstr>
      <vt:lpstr>Indicadores PDI 2025</vt:lpstr>
      <vt:lpstr>Hoja1</vt:lpstr>
      <vt:lpstr>'Avance metas PDI 2025'!Área_de_impresión</vt:lpstr>
      <vt:lpstr>'Indicadores PDI 2025'!Área_de_impresión</vt:lpstr>
      <vt:lpstr>'Avance metas PDI 2025'!Títulos_a_imprimir</vt:lpstr>
      <vt:lpstr>'Indicadores PDI 2025'!Títulos_a_imprimir</vt:lpstr>
    </vt:vector>
  </TitlesOfParts>
  <Manager/>
  <Company>UNIVERSIDAD PEDAGOGICA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 EMERSON ESPITIA SUAREZ</dc:creator>
  <cp:keywords/>
  <dc:description/>
  <cp:lastModifiedBy>Diana Fuentes</cp:lastModifiedBy>
  <cp:revision/>
  <dcterms:created xsi:type="dcterms:W3CDTF">2023-08-11T00:49:23Z</dcterms:created>
  <dcterms:modified xsi:type="dcterms:W3CDTF">2026-05-04T22:14:15Z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0x0101000F5896B812A0F24E8AA0430FDDD6544F</vt:lpwstr>
  </property>
  <property fmtid="{D5CDD505-2E9C-101B-9397-08002B2CF9AE}" pid="3" name="MediaServiceImageTags">
    <vt:lpwstr/>
  </property>
</Properties>
</file>