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13C55E87-709E-472D-B80B-E9ADF7B1BB0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'FOR-PES-006'!$A$18:$U$873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2" i="1"/>
  <c r="L25" i="1"/>
  <c r="L24" i="1"/>
  <c r="L23" i="1"/>
  <c r="L22" i="1"/>
  <c r="L21" i="1"/>
  <c r="G13" i="1" l="1"/>
  <c r="L19" i="1"/>
  <c r="L20" i="1"/>
  <c r="G10" i="1"/>
  <c r="H10" i="1"/>
  <c r="I10" i="1"/>
  <c r="O10" i="1" s="1"/>
  <c r="J10" i="1"/>
  <c r="H12" i="1" l="1"/>
  <c r="I12" i="1"/>
  <c r="O12" i="1" s="1"/>
  <c r="J12" i="1"/>
  <c r="L26" i="1"/>
  <c r="L27" i="1"/>
  <c r="I13" i="1" l="1"/>
  <c r="O13" i="1" s="1"/>
  <c r="I11" i="1"/>
  <c r="O11" i="1" s="1"/>
  <c r="I9" i="1"/>
  <c r="O9" i="1" s="1"/>
  <c r="J11" i="1"/>
  <c r="J13" i="1"/>
  <c r="J9" i="1"/>
  <c r="H13" i="1" l="1"/>
  <c r="H11" i="1"/>
  <c r="H9" i="1"/>
  <c r="G9" i="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<sst xmlns="http://schemas.openxmlformats.org/spreadsheetml/2006/main" count="1137" uniqueCount="761">
  <si>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</si>
  <si>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</si>
  <si>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</si>
  <si>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</si>
  <si>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</si>
  <si>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</si>
  <si>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</si>
  <si>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</si>
  <si>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</si>
  <si>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</si>
  <si>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</si>
  <si>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</si>
  <si>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</si>
  <si>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</si>
  <si>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</si>
  <si>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</si>
  <si>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</si>
  <si>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</si>
  <si>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</si>
  <si>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</si>
  <si>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</si>
  <si>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</si>
  <si>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</si>
  <si>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</si>
  <si>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</si>
  <si>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</si>
  <si>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</si>
  <si>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</si>
  <si>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</si>
  <si>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</si>
  <si>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</si>
  <si>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</si>
  <si>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</si>
  <si>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</si>
  <si>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</si>
  <si>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</si>
  <si>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</si>
  <si>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</si>
  <si>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</si>
  <si>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</si>
  <si>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</si>
  <si>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</si>
  <si>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</si>
  <si>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</si>
  <si>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</si>
  <si>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</si>
  <si>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</si>
  <si>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</si>
  <si>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</si>
  <si>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</si>
  <si>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</si>
  <si>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</si>
  <si>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</si>
  <si>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</si>
  <si>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</si>
  <si>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</si>
  <si>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</si>
  <si>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</si>
  <si>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</si>
  <si>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</si>
  <si>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</si>
  <si>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</si>
  <si>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</si>
  <si>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</si>
  <si>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</si>
  <si>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</si>
  <si>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</si>
  <si>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</si>
  <si>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</si>
  <si>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</si>
  <si>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</si>
  <si>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</si>
  <si>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</si>
  <si>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</si>
  <si>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</si>
  <si>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</si>
  <si>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</si>
  <si>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</si>
  <si>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</si>
  <si>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</si>
  <si>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</si>
  <si>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</si>
  <si>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</si>
  <si>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</si>
  <si>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</si>
  <si>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</si>
  <si>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</si>
  <si>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</si>
  <si>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</si>
  <si>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</si>
  <si>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</si>
  <si>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</si>
  <si>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</si>
  <si>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</si>
  <si>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</si>
  <si>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</si>
  <si>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</si>
  <si>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</si>
  <si>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</si>
  <si>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</si>
  <si>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</si>
  <si>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</si>
  <si>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</si>
  <si>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</si>
  <si>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</si>
  <si>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</si>
  <si>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</si>
  <si>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</si>
  <si>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</si>
  <si>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</si>
  <si>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</si>
  <si>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</si>
  <si>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</si>
  <si>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</si>
  <si>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</si>
  <si>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</si>
  <si>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</si>
  <si>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</si>
  <si>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</si>
  <si>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</si>
  <si>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</si>
  <si>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</si>
  <si>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</si>
  <si>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</si>
  <si>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</si>
  <si>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</si>
  <si>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</si>
  <si>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</si>
  <si>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</si>
  <si>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</si>
  <si>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</si>
  <si>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</si>
  <si>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</si>
  <si>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</si>
  <si>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</si>
  <si>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</si>
  <si>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</si>
  <si>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</si>
  <si>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</si>
  <si>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</si>
  <si>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</si>
  <si>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</si>
  <si>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</si>
  <si>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</si>
  <si>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</si>
  <si>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</si>
  <si>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</si>
  <si>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</si>
  <si>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</si>
  <si>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</si>
  <si>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</si>
  <si>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</si>
  <si>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</si>
  <si>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</si>
  <si>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</si>
  <si>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</si>
  <si>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</si>
  <si>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</si>
  <si>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</si>
  <si>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</si>
  <si>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</si>
  <si>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</si>
  <si>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</si>
  <si>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</si>
  <si>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</si>
  <si>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</si>
  <si>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</si>
  <si>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</si>
  <si>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</si>
  <si>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</si>
  <si>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</si>
  <si>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</si>
  <si>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</si>
  <si>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</si>
  <si>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</si>
  <si>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</si>
  <si>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</si>
  <si>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</si>
  <si>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</si>
  <si>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</si>
  <si>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</si>
  <si>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</si>
  <si>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</si>
  <si>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</si>
  <si>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</si>
  <si>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</si>
  <si>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</si>
  <si>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</si>
  <si>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</si>
  <si>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</si>
  <si>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</si>
  <si>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</si>
  <si>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</si>
  <si>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</si>
  <si>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</si>
  <si>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</si>
  <si>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</si>
  <si>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</si>
  <si>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</si>
  <si>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</si>
  <si>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</si>
  <si>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</si>
  <si>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</si>
  <si>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</si>
  <si>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</si>
  <si>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</si>
  <si>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</si>
  <si>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</si>
  <si>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</si>
  <si>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</si>
  <si>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</si>
  <si>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</si>
  <si>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</si>
  <si>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</si>
  <si>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</si>
  <si>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</si>
  <si>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</si>
  <si>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</si>
  <si>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</si>
  <si>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</si>
  <si>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</si>
  <si>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</si>
  <si>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</si>
  <si>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</si>
  <si>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</si>
  <si>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</si>
  <si>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</si>
  <si>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</si>
  <si>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</si>
  <si>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</si>
  <si>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</si>
  <si>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</si>
  <si>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</si>
  <si>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</si>
  <si>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</si>
  <si>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</si>
  <si>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</si>
  <si>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</si>
  <si>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</si>
  <si>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</si>
  <si>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</si>
  <si>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</si>
  <si>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</si>
  <si>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</si>
  <si>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</si>
  <si>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</si>
  <si>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</si>
  <si>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</si>
  <si>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</si>
  <si>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</si>
  <si>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</si>
  <si>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</si>
  <si>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</si>
  <si>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</si>
  <si>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</si>
  <si>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</si>
  <si>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</si>
  <si>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</si>
  <si>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</si>
  <si>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</si>
  <si>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</si>
  <si>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</si>
  <si>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</si>
  <si>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</si>
  <si>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</si>
  <si>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</si>
  <si>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</si>
  <si>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</si>
  <si>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</si>
  <si>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</si>
  <si>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</si>
  <si>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</si>
  <si>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</si>
  <si>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</si>
  <si>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</si>
  <si>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</si>
  <si>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</si>
  <si>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</si>
  <si>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</si>
  <si>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</si>
  <si>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</si>
  <si>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</si>
  <si>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</si>
  <si>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</si>
  <si>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</si>
  <si>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</si>
  <si>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</si>
  <si>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</si>
  <si>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</si>
  <si>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</si>
  <si>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</si>
  <si>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</si>
  <si>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</si>
  <si>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</si>
  <si>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</si>
  <si>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</si>
  <si>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</si>
  <si>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</si>
  <si>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</si>
  <si>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</si>
  <si>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</si>
  <si>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</si>
  <si>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</si>
  <si>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</si>
  <si>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</si>
  <si>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</si>
  <si>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</si>
  <si>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</si>
  <si>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</si>
  <si>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</si>
  <si>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</si>
  <si>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</si>
  <si>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</si>
  <si>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</si>
  <si>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</si>
  <si>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</si>
  <si>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</si>
  <si>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</si>
  <si>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</si>
  <si>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</si>
  <si>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</si>
  <si>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</si>
  <si>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</si>
  <si>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</si>
  <si>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</si>
  <si>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</si>
  <si>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</si>
  <si>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</si>
  <si>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</si>
  <si>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</si>
  <si>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</si>
  <si>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</si>
  <si>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</si>
  <si>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</si>
  <si>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</si>
  <si>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</si>
  <si>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</si>
  <si>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</si>
  <si>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</si>
  <si>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</si>
  <si>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</si>
  <si>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</si>
  <si>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</si>
  <si>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</si>
  <si>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</si>
  <si>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</si>
  <si>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</si>
  <si>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</si>
  <si>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</si>
  <si>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</si>
  <si>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</si>
  <si>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</si>
  <si>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</si>
  <si>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</si>
  <si>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</si>
  <si>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</si>
  <si>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</si>
  <si>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</si>
  <si>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</si>
  <si>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</si>
  <si>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</si>
  <si>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</si>
  <si>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</si>
  <si>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</si>
  <si>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</si>
  <si>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</si>
  <si>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</si>
  <si>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</si>
  <si>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</si>
  <si>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</si>
  <si>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</si>
  <si>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</si>
  <si>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</si>
  <si>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</si>
  <si>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</si>
  <si>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</si>
  <si>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</si>
  <si>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</si>
  <si>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</si>
  <si>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</si>
  <si>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</si>
  <si>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</si>
  <si>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</si>
  <si>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</si>
  <si>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</si>
  <si>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</si>
  <si>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</si>
  <si>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</si>
  <si>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</si>
  <si>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</si>
  <si>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</si>
  <si>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</si>
  <si>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</si>
  <si>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</si>
  <si>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</si>
  <si>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</si>
  <si>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</si>
  <si>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</si>
  <si>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</si>
  <si>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</si>
  <si>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</si>
  <si>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</si>
  <si>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</si>
  <si>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</si>
  <si>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</si>
  <si>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</si>
  <si>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</si>
  <si>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</si>
  <si>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</si>
  <si>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</si>
  <si>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</si>
  <si>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</si>
  <si>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</si>
  <si>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</si>
  <si>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</si>
  <si>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</si>
  <si>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</si>
  <si>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</si>
  <si>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</si>
  <si>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</si>
  <si>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</si>
  <si>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</si>
  <si>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</si>
  <si>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</si>
  <si>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</si>
  <si>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</si>
  <si>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</si>
  <si>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</si>
  <si>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</si>
  <si>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</si>
  <si>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</si>
  <si>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</si>
  <si>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</si>
  <si>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</si>
  <si>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</si>
  <si>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</si>
  <si>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</si>
  <si>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</si>
  <si>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</si>
  <si>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</si>
  <si>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</si>
  <si>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</si>
  <si>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</si>
  <si>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</si>
  <si>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</si>
  <si>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</si>
  <si>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</si>
  <si>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</si>
  <si>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</si>
  <si>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</si>
  <si>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</si>
  <si>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</si>
  <si>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</si>
  <si>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</si>
  <si>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</si>
  <si>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</si>
  <si>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</si>
  <si>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</si>
  <si>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</si>
  <si>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</si>
  <si>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</si>
  <si>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</si>
  <si>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</si>
  <si>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</si>
  <si>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</si>
  <si>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</si>
  <si>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</si>
  <si>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</si>
  <si>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</si>
  <si>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</si>
  <si>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</si>
  <si>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</si>
  <si>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</si>
  <si>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</si>
  <si>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</si>
  <si>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</si>
  <si>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</si>
  <si>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</si>
  <si>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</si>
  <si>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</si>
  <si>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</si>
  <si>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</si>
  <si>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</si>
  <si>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</si>
  <si>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</si>
  <si>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</si>
  <si>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</si>
  <si>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</si>
  <si>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</si>
  <si>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</si>
  <si>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</si>
  <si>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</si>
  <si>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</si>
  <si>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</si>
  <si>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</si>
  <si>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</si>
  <si>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</si>
  <si>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</si>
  <si>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</si>
  <si>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</si>
  <si>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</si>
  <si>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</si>
  <si>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</si>
  <si>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</si>
  <si>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</si>
  <si>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</si>
  <si>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</si>
  <si>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</si>
  <si>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</si>
  <si>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</si>
  <si>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</si>
  <si>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</si>
  <si>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</si>
  <si>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</si>
  <si>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</si>
  <si>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</si>
  <si>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</si>
  <si>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</si>
  <si>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</si>
  <si>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</si>
  <si>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</si>
  <si>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</si>
  <si>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</si>
  <si>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</si>
  <si>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</si>
  <si>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</si>
  <si>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</si>
  <si>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</si>
  <si>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</si>
  <si>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</si>
  <si>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</si>
  <si>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</si>
  <si>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</si>
  <si>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</si>
  <si>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</si>
  <si>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</si>
  <si>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</si>
  <si>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</si>
  <si>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</si>
  <si>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</si>
  <si>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</si>
  <si>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</si>
  <si>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</si>
  <si>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</si>
  <si>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</si>
  <si>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</si>
  <si>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</si>
  <si>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</si>
  <si>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</si>
  <si>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</si>
  <si>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</si>
  <si>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</si>
  <si>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</si>
  <si>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</si>
  <si>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</si>
  <si>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</si>
  <si>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</si>
  <si>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</si>
  <si>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</si>
  <si>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</si>
  <si>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</si>
  <si>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</si>
  <si>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</si>
  <si>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</si>
  <si>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</si>
  <si>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</si>
  <si>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</si>
  <si>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</si>
  <si>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</si>
  <si>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</si>
  <si>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</si>
  <si>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</si>
  <si>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</si>
  <si>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</si>
  <si>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</si>
  <si>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</si>
  <si>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</si>
  <si>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</si>
  <si>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</si>
  <si>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</si>
  <si>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</si>
  <si>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</si>
  <si>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</si>
  <si>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</si>
  <si>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</si>
  <si>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</si>
  <si>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</si>
  <si>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</si>
  <si>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</si>
  <si>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</si>
  <si>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</si>
  <si>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</si>
  <si>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</si>
  <si>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</si>
  <si>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</si>
  <si>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</si>
  <si>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</si>
  <si>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</si>
  <si>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</si>
  <si>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</si>
  <si>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</si>
  <si>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</si>
  <si>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</si>
  <si>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</si>
  <si>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</si>
  <si>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</si>
  <si>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</si>
  <si>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</si>
  <si>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</si>
  <si>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</si>
  <si>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</si>
  <si>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</si>
  <si>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</si>
  <si>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</si>
  <si>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</si>
  <si>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</si>
  <si>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</si>
  <si>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</si>
  <si>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</si>
  <si>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</si>
  <si>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</si>
  <si>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</si>
  <si>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</si>
  <si>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</si>
  <si>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</si>
  <si>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</si>
  <si>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</si>
  <si>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</si>
  <si>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</si>
  <si>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</si>
  <si>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</si>
  <si>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</si>
  <si>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</si>
  <si>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</si>
  <si>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</si>
  <si>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</si>
  <si>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</si>
  <si>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</si>
  <si>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</si>
  <si>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</si>
  <si>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</si>
  <si>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</si>
  <si>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</si>
  <si>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</si>
  <si>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</si>
  <si>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</si>
  <si>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</si>
  <si>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</si>
  <si>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</si>
  <si>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</si>
  <si>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</si>
  <si>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</si>
  <si>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</si>
  <si>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</si>
  <si>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</si>
  <si>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</si>
  <si>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</si>
  <si>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</si>
  <si>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</si>
  <si>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</si>
  <si>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</si>
  <si>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</si>
  <si>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</si>
  <si>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</si>
  <si>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</si>
  <si>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</si>
  <si>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</si>
  <si>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</si>
  <si>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</si>
  <si>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</si>
  <si>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</si>
  <si>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</si>
  <si>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</si>
  <si>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</si>
  <si>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</si>
  <si>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</si>
  <si>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</si>
  <si>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</si>
  <si>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</si>
  <si>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</si>
  <si>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</si>
  <si>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</si>
  <si>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</si>
  <si>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</si>
  <si>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</si>
  <si>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</si>
  <si>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</si>
  <si>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</si>
  <si>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</si>
  <si>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</si>
  <si>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</si>
  <si>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</si>
  <si>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</si>
  <si>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</si>
  <si>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</si>
  <si>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</si>
  <si>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</si>
  <si>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</si>
  <si>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</si>
  <si>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</si>
  <si>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</si>
  <si>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</si>
  <si>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</si>
  <si>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</si>
  <si>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</si>
  <si>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</si>
  <si>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</si>
  <si>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</si>
  <si>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</si>
  <si>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</si>
  <si>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</si>
  <si>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</si>
  <si>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</si>
  <si>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</si>
  <si>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</si>
  <si>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</si>
  <si>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</si>
  <si>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</si>
  <si>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</si>
  <si>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</si>
  <si>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</si>
  <si>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</si>
  <si>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</si>
  <si>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</si>
  <si>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</si>
  <si>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</si>
  <si>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</si>
  <si>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</si>
  <si>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</si>
  <si>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</si>
  <si>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</si>
  <si>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</si>
  <si>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</si>
  <si>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</si>
  <si>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</si>
  <si>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</si>
  <si>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</si>
  <si>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</si>
  <si>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</si>
  <si>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</si>
  <si>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</si>
  <si>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</si>
  <si>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</si>
  <si>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</si>
  <si>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</si>
  <si>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</si>
  <si>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</si>
  <si>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No aplica</t>
  </si>
  <si>
    <t>Realizar socializaciones del Sistema de Peticiones, Quejas, Reclamos, Sugerencias, Felicitaciones y Denuncias</t>
  </si>
  <si>
    <t>Socializaciones realizadas</t>
  </si>
  <si>
    <t>Actualizar protocolo de atención al ciudadano</t>
  </si>
  <si>
    <t>Protocolo actualizado</t>
  </si>
  <si>
    <t>Responder las PQRSFD de competencia de la Secretaría General, dentro de los términos oportunos de respuesta</t>
  </si>
  <si>
    <t>PQRSFD respondidas</t>
  </si>
  <si>
    <t>Elaborar los informes trimestrales de PQRSFD y publicarlos en el minisito de la Secretaría General</t>
  </si>
  <si>
    <t>Publicaciones realizadas</t>
  </si>
  <si>
    <t>Se incluyen los informes del IV trimestre de 2025 y del I, II y III trimestre de 2026. Se aclara que el informe del cuarto trimestre con corte al 31 de diciembre de 2026 será elaborado y publicado los primeros meses de la vigencia 2027.</t>
  </si>
  <si>
    <t>La Secretaría General realizó 3 socializaciones del sistema de PQRSFD en las ferias de bienvenida a estudiantes "Nómada fest" así: 11 de febrero en Valmaría, 12 de febrero en UPK y 27 de febrero en Parque Nacional.</t>
  </si>
  <si>
    <t>Durante el primer trimestre no se realizaron mesas de trabajo para la actualización del Protocolo de Atención al Ciudadano, debido a que la Universidad se encuentra en un proceso de transición derivado de modificaciones en su estructura interna, las cuales afectarán dicho documento. Por lo tanto, se espera avanzar en este proceso cuando se cuente con mayor claridad sobre el tema.</t>
  </si>
  <si>
    <t>La Secretaría General recibió dos derechos de petición el 27 de marzo de 2026, los cuales se encuentran pendientes de respuesta debido a que se encuentran en tiempo oportuno para dar respuesta (mediante la Circular rectoral 004 de 2026 se suspendieron los términos para el trámite y respuesta a las comunicaciones interpuestas a través del Sistema de PQRSFD, desde las 5:00 p.m. del viernes 27 de marzo hasta las 11:59 p.m. del 5 de abril de 2026, y se retomaron el 6 de abril de 2026.)</t>
  </si>
  <si>
    <t>La Secretaría General publicó y socializó el informe del cuarto trimestre de 2025 y el informe del primer semestre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</si>
</sst>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1" fontId="37" fillId="0" borderId="1" xfId="0" applyNumberFormat="1"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8"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14" fontId="34" fillId="0" borderId="1" xfId="0" applyNumberFormat="1" applyFont="1" applyBorder="1" applyAlignment="1">
      <alignment vertical="center" wrapText="1"/>
    </xf>
    <xf numFmtId="0" fontId="38"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3"/>
  <sheetViews>
    <sheetView showGridLines="0" tabSelected="1" view="pageBreakPreview" topLeftCell="D3" zoomScale="90" zoomScaleNormal="90" zoomScaleSheetLayoutView="90" workbookViewId="0">
      <selection activeCell="G10" sqref="G10"/>
    </sheetView>
  </sheetViews>
  <sheetFormatPr baseColWidth="10" defaultColWidth="11.42578125" defaultRowHeight="12.75" x14ac:dyDescent="0.25"/>
  <cols>
    <col min="1" max="1" width="24" style="52" customWidth="1"/>
    <col min="2" max="2" width="27.85546875" style="75" customWidth="1"/>
    <col min="3" max="3" width="32" style="75"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3"/>
  </cols>
  <sheetData>
    <row r="1" spans="1:15" s="1" customFormat="1" ht="27" customHeight="1" x14ac:dyDescent="0.25">
      <c r="A1" s="109"/>
      <c r="B1" s="104" t="s">
        <v>30</v>
      </c>
      <c r="C1" s="104"/>
      <c r="D1" s="104"/>
      <c r="E1" s="104"/>
      <c r="F1" s="104"/>
      <c r="G1" s="104"/>
      <c r="H1" s="104"/>
      <c r="I1" s="104"/>
      <c r="J1" s="104"/>
      <c r="K1" s="108" t="s">
        <v>72</v>
      </c>
      <c r="L1" s="108"/>
      <c r="M1" s="108"/>
      <c r="N1" s="108"/>
      <c r="O1" s="108"/>
    </row>
    <row r="2" spans="1:15" s="1" customFormat="1" ht="24" customHeight="1" x14ac:dyDescent="0.25">
      <c r="A2" s="109"/>
      <c r="B2" s="104" t="s">
        <v>31</v>
      </c>
      <c r="C2" s="104"/>
      <c r="D2" s="104"/>
      <c r="E2" s="104"/>
      <c r="F2" s="104"/>
      <c r="G2" s="104"/>
      <c r="H2" s="104"/>
      <c r="I2" s="104"/>
      <c r="J2" s="104"/>
      <c r="K2" s="108" t="s">
        <v>252</v>
      </c>
      <c r="L2" s="108"/>
      <c r="M2" s="108"/>
      <c r="N2" s="108"/>
      <c r="O2" s="108"/>
    </row>
    <row r="3" spans="1:15" s="1" customFormat="1" ht="24" customHeight="1" x14ac:dyDescent="0.25">
      <c r="A3" s="109"/>
      <c r="B3" s="104"/>
      <c r="C3" s="104"/>
      <c r="D3" s="104"/>
      <c r="E3" s="104"/>
      <c r="F3" s="104"/>
      <c r="G3" s="104"/>
      <c r="H3" s="104"/>
      <c r="I3" s="104"/>
      <c r="J3" s="104"/>
      <c r="K3" s="108" t="s">
        <v>251</v>
      </c>
      <c r="L3" s="108"/>
      <c r="M3" s="108"/>
      <c r="N3" s="108"/>
      <c r="O3" s="108"/>
    </row>
    <row r="4" spans="1:15" s="1" customFormat="1" ht="28.5" customHeight="1" x14ac:dyDescent="0.25">
      <c r="A4" s="110" t="s">
        <v>258</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157</v>
      </c>
      <c r="B6" s="98"/>
      <c r="C6" s="98"/>
      <c r="D6" s="98"/>
      <c r="E6" s="98"/>
      <c r="F6" s="98"/>
      <c r="G6" s="98"/>
      <c r="H6" s="98"/>
      <c r="I6" s="98"/>
      <c r="J6" s="98"/>
      <c r="K6" s="98"/>
      <c r="L6" s="98"/>
      <c r="M6" s="98"/>
      <c r="N6" s="98"/>
      <c r="O6" s="98"/>
    </row>
    <row r="7" spans="1:15" s="5" customFormat="1" ht="18" customHeight="1" x14ac:dyDescent="0.25">
      <c r="A7" s="105" t="s">
        <v>5</v>
      </c>
      <c r="B7" s="106"/>
      <c r="C7" s="106"/>
      <c r="D7" s="106"/>
      <c r="E7" s="106"/>
      <c r="F7" s="107"/>
      <c r="G7" s="105" t="s">
        <v>158</v>
      </c>
      <c r="H7" s="106"/>
      <c r="I7" s="107"/>
      <c r="J7" s="25">
        <v>2026</v>
      </c>
      <c r="K7" s="113" t="s">
        <v>248</v>
      </c>
      <c r="L7" s="113"/>
      <c r="M7" s="113"/>
      <c r="N7" s="113"/>
      <c r="O7" s="113"/>
    </row>
    <row r="8" spans="1:15" s="5" customFormat="1" ht="24" x14ac:dyDescent="0.25">
      <c r="A8" s="49" t="s">
        <v>0</v>
      </c>
      <c r="B8" s="49" t="s">
        <v>1</v>
      </c>
      <c r="C8" s="49" t="s">
        <v>2</v>
      </c>
      <c r="D8" s="120" t="s">
        <v>233</v>
      </c>
      <c r="E8" s="120"/>
      <c r="F8" s="54" t="s">
        <v>234</v>
      </c>
      <c r="G8" s="55" t="s">
        <v>236</v>
      </c>
      <c r="H8" s="49" t="s">
        <v>243</v>
      </c>
      <c r="I8" s="49" t="s">
        <v>73</v>
      </c>
      <c r="J8" s="50" t="s">
        <v>74</v>
      </c>
      <c r="K8" s="48" t="s">
        <v>237</v>
      </c>
      <c r="L8" s="114" t="s">
        <v>239</v>
      </c>
      <c r="M8" s="115"/>
      <c r="N8" s="116"/>
      <c r="O8" s="48" t="s">
        <v>75</v>
      </c>
    </row>
    <row r="9" spans="1:15" s="65" customFormat="1" ht="51" x14ac:dyDescent="0.25">
      <c r="A9" s="84" t="s">
        <v>28</v>
      </c>
      <c r="B9" s="84" t="s">
        <v>166</v>
      </c>
      <c r="C9" s="84" t="s">
        <v>162</v>
      </c>
      <c r="D9" s="121" t="s">
        <v>176</v>
      </c>
      <c r="E9" s="121"/>
      <c r="F9" s="84" t="s">
        <v>198</v>
      </c>
      <c r="G9" s="84" t="str">
        <f>IFERROR(VLOOKUP(F9,'Hoja 2'!$AR$3:$AY$176,8,FALSE)," ")</f>
        <v>PTEP_08</v>
      </c>
      <c r="H9" s="84" t="str">
        <f>IFERROR(VLOOKUP(F9,'Hoja 2'!$AR$3:$AX$176,2,FALSE),"Cumplimiento de la acción")</f>
        <v>Cumplimiento_de_la_acción</v>
      </c>
      <c r="I9" s="69" t="str">
        <f>IFERROR(VLOOKUP(F9,'Hoja 2'!$AR$3:$AX$121,6,FALSE),"100%")</f>
        <v>100%</v>
      </c>
      <c r="J9" s="69" t="str">
        <f>IFERROR(VLOOKUP(F9,'Hoja 2'!$AR$3:$AX$121,7,FALSE),"Acción cumplida")</f>
        <v>Acción cumplida</v>
      </c>
      <c r="K9" s="64">
        <v>1</v>
      </c>
      <c r="L9" s="117" t="s">
        <v>757</v>
      </c>
      <c r="M9" s="118"/>
      <c r="N9" s="119"/>
      <c r="O9" s="70">
        <f t="shared" ref="O9:O13" si="0">IF(((K9)/I9)&gt;100%,100%,((K9)/I9))</f>
        <v>1</v>
      </c>
    </row>
    <row r="10" spans="1:15" s="65" customFormat="1" ht="102" customHeight="1" x14ac:dyDescent="0.25">
      <c r="A10" s="84" t="s">
        <v>28</v>
      </c>
      <c r="B10" s="84" t="s">
        <v>166</v>
      </c>
      <c r="C10" s="84" t="s">
        <v>162</v>
      </c>
      <c r="D10" s="121" t="s">
        <v>176</v>
      </c>
      <c r="E10" s="121"/>
      <c r="F10" s="84" t="s">
        <v>260</v>
      </c>
      <c r="G10" s="84" t="str">
        <f>IFERROR(VLOOKUP(F10,'Hoja 2'!$AR$3:$AY$176,8,FALSE)," ")</f>
        <v>PTEP_09</v>
      </c>
      <c r="H10" s="84" t="str">
        <f>IFERROR(VLOOKUP(F10,'Hoja 2'!$AR$3:$AX$176,2,FALSE),"Cumplimiento de la acción")</f>
        <v>Cumplimiento_de_la_acción</v>
      </c>
      <c r="I10" s="69" t="str">
        <f>IFERROR(VLOOKUP(F10,'Hoja 2'!$AR$3:$AX$121,6,FALSE),"100%")</f>
        <v>100%</v>
      </c>
      <c r="J10" s="69" t="str">
        <f>IFERROR(VLOOKUP(F10,'Hoja 2'!$AR$3:$AX$121,7,FALSE),"Acción cumplida")</f>
        <v>Acción cumplida</v>
      </c>
      <c r="K10" s="64">
        <v>0</v>
      </c>
      <c r="L10" s="117" t="s">
        <v>758</v>
      </c>
      <c r="M10" s="118"/>
      <c r="N10" s="119"/>
      <c r="O10" s="70">
        <f t="shared" si="0"/>
        <v>0</v>
      </c>
    </row>
    <row r="11" spans="1:15" s="65" customFormat="1" ht="102" x14ac:dyDescent="0.25">
      <c r="A11" s="84" t="s">
        <v>28</v>
      </c>
      <c r="B11" s="84" t="s">
        <v>166</v>
      </c>
      <c r="C11" s="84" t="s">
        <v>162</v>
      </c>
      <c r="D11" s="121" t="s">
        <v>184</v>
      </c>
      <c r="E11" s="121"/>
      <c r="F11" s="81" t="s">
        <v>209</v>
      </c>
      <c r="G11" s="84" t="str">
        <f>IFERROR(VLOOKUP(F11,'Hoja 2'!$AR$3:$AY$176,8,FALSE)," ")</f>
        <v>PTEP_14</v>
      </c>
      <c r="H11" s="84" t="str">
        <f>IFERROR(VLOOKUP(F11,'Hoja 2'!$AR$3:$AX$176,2,FALSE),"Cumplimiento de la acción")</f>
        <v>Cumplimiento_de_la_acción</v>
      </c>
      <c r="I11" s="69" t="str">
        <f>IFERROR(VLOOKUP(F11,'Hoja 2'!$AR$3:$AX$121,6,FALSE),"100%")</f>
        <v>100%</v>
      </c>
      <c r="J11" s="69" t="str">
        <f>IFERROR(VLOOKUP(F11,'Hoja 2'!$AR$3:$AX$121,7,FALSE),"Acción cumplida")</f>
        <v>Acción cumplida</v>
      </c>
      <c r="K11" s="64">
        <v>0</v>
      </c>
      <c r="L11" s="117" t="s">
        <v>759</v>
      </c>
      <c r="M11" s="118"/>
      <c r="N11" s="119"/>
      <c r="O11" s="70">
        <f t="shared" si="0"/>
        <v>0</v>
      </c>
    </row>
    <row r="12" spans="1:15" s="65" customFormat="1" ht="51" customHeight="1" x14ac:dyDescent="0.25">
      <c r="A12" s="84" t="s">
        <v>28</v>
      </c>
      <c r="B12" s="84" t="s">
        <v>166</v>
      </c>
      <c r="C12" s="84" t="s">
        <v>164</v>
      </c>
      <c r="D12" s="121" t="s">
        <v>180</v>
      </c>
      <c r="E12" s="121"/>
      <c r="F12" s="79" t="s">
        <v>225</v>
      </c>
      <c r="G12" s="84" t="str">
        <f>IFERROR(VLOOKUP(F12,'Hoja 2'!$AR$3:$AY$176,8,FALSE)," ")</f>
        <v>PTEP_44</v>
      </c>
      <c r="H12" s="84" t="str">
        <f>IFERROR(VLOOKUP(F12,'Hoja 2'!$AR$3:$AX$176,2,FALSE),"Cumplimiento de la acción")</f>
        <v>Cumplimiento_de_la_acción</v>
      </c>
      <c r="I12" s="69" t="str">
        <f>IFERROR(VLOOKUP(F12,'Hoja 2'!$AR$3:$AX$121,6,FALSE),"100%")</f>
        <v>100%</v>
      </c>
      <c r="J12" s="69" t="str">
        <f>IFERROR(VLOOKUP(F12,'Hoja 2'!$AR$3:$AX$121,7,FALSE),"Acción cumplida")</f>
        <v>Acción cumplida</v>
      </c>
      <c r="K12" s="64">
        <v>0.5</v>
      </c>
      <c r="L12" s="117" t="s">
        <v>760</v>
      </c>
      <c r="M12" s="118"/>
      <c r="N12" s="119"/>
      <c r="O12" s="70">
        <f t="shared" si="0"/>
        <v>0.5</v>
      </c>
    </row>
    <row r="13" spans="1:15" s="65" customFormat="1" ht="25.5" x14ac:dyDescent="0.25">
      <c r="A13" s="68"/>
      <c r="B13" s="68"/>
      <c r="C13" s="68"/>
      <c r="D13" s="122"/>
      <c r="E13" s="122"/>
      <c r="F13" s="68"/>
      <c r="G13" s="68" t="str">
        <f>IFERROR(VLOOKUP(F13,'Hoja 2'!$AR$3:$AY$176,8,FALSE)," ")</f>
        <v xml:space="preserve"> </v>
      </c>
      <c r="H13" s="72" t="str">
        <f>IFERROR(VLOOKUP(F13,'Hoja 2'!$AR$3:$AX$176,2,FALSE),"Cumplimiento de la acción")</f>
        <v>Cumplimiento de la acción</v>
      </c>
      <c r="I13" s="69" t="str">
        <f>IFERROR(VLOOKUP(F13,'Hoja 2'!$AR$3:$AX$121,6,FALSE),"100%")</f>
        <v>100%</v>
      </c>
      <c r="J13" s="69" t="str">
        <f>IFERROR(VLOOKUP(F13,'Hoja 2'!$AR$3:$AX$121,7,FALSE),"Acción cumplida")</f>
        <v>Acción cumplida</v>
      </c>
      <c r="K13" s="64"/>
      <c r="L13" s="117"/>
      <c r="M13" s="118"/>
      <c r="N13" s="119"/>
      <c r="O13" s="70">
        <f t="shared" si="0"/>
        <v>0</v>
      </c>
    </row>
    <row r="14" spans="1:15" s="5" customFormat="1" x14ac:dyDescent="0.25">
      <c r="A14" s="22"/>
      <c r="B14" s="22"/>
      <c r="C14" s="22"/>
      <c r="D14" s="23"/>
      <c r="E14" s="23"/>
      <c r="F14" s="23"/>
      <c r="G14" s="23"/>
      <c r="H14" s="23"/>
      <c r="I14" s="23"/>
      <c r="J14" s="23"/>
      <c r="K14" s="23"/>
      <c r="L14" s="23"/>
      <c r="M14" s="23"/>
      <c r="N14" s="23"/>
      <c r="O14" s="23"/>
    </row>
    <row r="15" spans="1:15" s="5" customFormat="1" x14ac:dyDescent="0.25">
      <c r="A15" s="98" t="s">
        <v>253</v>
      </c>
      <c r="B15" s="98"/>
      <c r="C15" s="98"/>
      <c r="D15" s="98"/>
      <c r="E15" s="98"/>
      <c r="F15" s="98"/>
      <c r="G15" s="98"/>
      <c r="H15" s="98"/>
      <c r="I15" s="98"/>
      <c r="J15" s="98"/>
      <c r="K15" s="98"/>
      <c r="L15" s="98"/>
      <c r="M15" s="98"/>
      <c r="N15" s="98"/>
      <c r="O15" s="98"/>
    </row>
    <row r="16" spans="1:15" s="3" customFormat="1" ht="15" customHeight="1" x14ac:dyDescent="0.25">
      <c r="A16" s="96" t="s">
        <v>247</v>
      </c>
      <c r="B16" s="96"/>
      <c r="C16" s="96"/>
      <c r="D16" s="96"/>
      <c r="E16" s="96"/>
      <c r="F16" s="96"/>
      <c r="G16" s="96"/>
      <c r="H16" s="96"/>
      <c r="I16" s="96"/>
      <c r="J16" s="97"/>
      <c r="K16" s="101" t="s">
        <v>249</v>
      </c>
      <c r="L16" s="102"/>
      <c r="M16" s="102"/>
      <c r="N16" s="102"/>
      <c r="O16" s="103"/>
    </row>
    <row r="17" spans="1:15" s="2" customFormat="1" ht="25.5" customHeight="1" x14ac:dyDescent="0.25">
      <c r="A17" s="95" t="s">
        <v>250</v>
      </c>
      <c r="B17" s="94" t="s">
        <v>81</v>
      </c>
      <c r="C17" s="94" t="s">
        <v>155</v>
      </c>
      <c r="D17" s="94" t="s">
        <v>73</v>
      </c>
      <c r="E17" s="94" t="s">
        <v>74</v>
      </c>
      <c r="F17" s="94" t="s">
        <v>32</v>
      </c>
      <c r="G17" s="94"/>
      <c r="H17" s="94" t="s">
        <v>78</v>
      </c>
      <c r="I17" s="94" t="s">
        <v>154</v>
      </c>
      <c r="J17" s="94" t="s">
        <v>33</v>
      </c>
      <c r="K17" s="99" t="s">
        <v>240</v>
      </c>
      <c r="L17" s="99" t="s">
        <v>241</v>
      </c>
      <c r="M17" s="99" t="s">
        <v>238</v>
      </c>
      <c r="N17" s="100" t="s">
        <v>156</v>
      </c>
      <c r="O17" s="99" t="s">
        <v>34</v>
      </c>
    </row>
    <row r="18" spans="1:15" s="1" customFormat="1" ht="22.5" customHeight="1" x14ac:dyDescent="0.25">
      <c r="A18" s="95"/>
      <c r="B18" s="94"/>
      <c r="C18" s="94"/>
      <c r="D18" s="94"/>
      <c r="E18" s="94"/>
      <c r="F18" s="24" t="s">
        <v>3</v>
      </c>
      <c r="G18" s="24" t="s">
        <v>4</v>
      </c>
      <c r="H18" s="94"/>
      <c r="I18" s="94"/>
      <c r="J18" s="94"/>
      <c r="K18" s="99"/>
      <c r="L18" s="99"/>
      <c r="M18" s="99"/>
      <c r="N18" s="100"/>
      <c r="O18" s="99"/>
    </row>
    <row r="19" spans="1:15" s="71" customFormat="1" ht="89.25" x14ac:dyDescent="0.25">
      <c r="A19" s="78" t="s">
        <v>627</v>
      </c>
      <c r="B19" s="74" t="s">
        <v>93</v>
      </c>
      <c r="C19" s="86" t="s">
        <v>748</v>
      </c>
      <c r="D19" s="87">
        <v>8</v>
      </c>
      <c r="E19" s="86" t="s">
        <v>749</v>
      </c>
      <c r="F19" s="88">
        <v>46054</v>
      </c>
      <c r="G19" s="88">
        <v>46356</v>
      </c>
      <c r="H19" s="76" t="s">
        <v>79</v>
      </c>
      <c r="I19" s="74" t="s">
        <v>22</v>
      </c>
      <c r="J19" s="77" t="s">
        <v>259</v>
      </c>
      <c r="K19" s="82">
        <v>3</v>
      </c>
      <c r="L19" s="19">
        <f t="shared" ref="L19:L27" si="1">IF((K19/D19)&gt;100%,100%,(K19/D19))</f>
        <v>0.375</v>
      </c>
      <c r="M19" s="91" t="s">
        <v>757</v>
      </c>
      <c r="N19" s="17" t="s">
        <v>124</v>
      </c>
      <c r="O19" s="16" t="s">
        <v>259</v>
      </c>
    </row>
    <row r="20" spans="1:15" s="4" customFormat="1" ht="25.5" x14ac:dyDescent="0.25">
      <c r="A20" s="84" t="s">
        <v>629</v>
      </c>
      <c r="B20" s="74" t="s">
        <v>93</v>
      </c>
      <c r="C20" s="86" t="s">
        <v>750</v>
      </c>
      <c r="D20" s="87">
        <v>1</v>
      </c>
      <c r="E20" s="86" t="s">
        <v>751</v>
      </c>
      <c r="F20" s="88">
        <v>46204</v>
      </c>
      <c r="G20" s="88">
        <v>46356</v>
      </c>
      <c r="H20" s="76" t="s">
        <v>79</v>
      </c>
      <c r="I20" s="74" t="s">
        <v>22</v>
      </c>
      <c r="J20" s="77" t="s">
        <v>259</v>
      </c>
      <c r="K20" s="82">
        <v>0</v>
      </c>
      <c r="L20" s="19">
        <f t="shared" si="1"/>
        <v>0</v>
      </c>
      <c r="M20" s="16" t="s">
        <v>747</v>
      </c>
      <c r="N20" s="17" t="s">
        <v>124</v>
      </c>
      <c r="O20" s="16" t="s">
        <v>259</v>
      </c>
    </row>
    <row r="21" spans="1:15" s="4" customFormat="1" ht="191.25" x14ac:dyDescent="0.25">
      <c r="A21" s="84" t="s">
        <v>638</v>
      </c>
      <c r="B21" s="74" t="s">
        <v>93</v>
      </c>
      <c r="C21" s="86" t="s">
        <v>752</v>
      </c>
      <c r="D21" s="80">
        <v>1</v>
      </c>
      <c r="E21" s="86" t="s">
        <v>753</v>
      </c>
      <c r="F21" s="88">
        <v>46054</v>
      </c>
      <c r="G21" s="89">
        <v>46374</v>
      </c>
      <c r="H21" s="76" t="s">
        <v>79</v>
      </c>
      <c r="I21" s="74" t="s">
        <v>22</v>
      </c>
      <c r="J21" s="77" t="s">
        <v>259</v>
      </c>
      <c r="K21" s="83">
        <v>1</v>
      </c>
      <c r="L21" s="19">
        <f t="shared" ref="L21:L25" si="2">IF((K21/D21)&gt;100%,100%,(K21/D21))</f>
        <v>1</v>
      </c>
      <c r="M21" s="16" t="s">
        <v>759</v>
      </c>
      <c r="N21" s="17" t="s">
        <v>124</v>
      </c>
      <c r="O21" s="16" t="s">
        <v>259</v>
      </c>
    </row>
    <row r="22" spans="1:15" s="4" customFormat="1" ht="114.75" x14ac:dyDescent="0.25">
      <c r="A22" s="84" t="s">
        <v>697</v>
      </c>
      <c r="B22" s="74" t="s">
        <v>93</v>
      </c>
      <c r="C22" s="86" t="s">
        <v>754</v>
      </c>
      <c r="D22" s="87">
        <v>4</v>
      </c>
      <c r="E22" s="86" t="s">
        <v>755</v>
      </c>
      <c r="F22" s="88">
        <v>46054</v>
      </c>
      <c r="G22" s="89">
        <v>46374</v>
      </c>
      <c r="H22" s="76" t="s">
        <v>79</v>
      </c>
      <c r="I22" s="74" t="s">
        <v>22</v>
      </c>
      <c r="J22" s="90" t="s">
        <v>756</v>
      </c>
      <c r="K22" s="82">
        <v>2</v>
      </c>
      <c r="L22" s="19">
        <f t="shared" si="2"/>
        <v>0.5</v>
      </c>
      <c r="M22" s="16" t="s">
        <v>760</v>
      </c>
      <c r="N22" s="17" t="s">
        <v>124</v>
      </c>
      <c r="O22" s="16" t="s">
        <v>259</v>
      </c>
    </row>
    <row r="23" spans="1:15" s="4" customFormat="1" ht="18.75" x14ac:dyDescent="0.25">
      <c r="A23" s="85"/>
      <c r="B23" s="77"/>
      <c r="C23" s="67"/>
      <c r="D23" s="21"/>
      <c r="E23" s="16"/>
      <c r="F23" s="17"/>
      <c r="G23" s="17"/>
      <c r="H23" s="92"/>
      <c r="I23" s="77"/>
      <c r="J23" s="77"/>
      <c r="K23" s="82"/>
      <c r="L23" s="19" t="e">
        <f t="shared" si="2"/>
        <v>#DIV/0!</v>
      </c>
      <c r="M23" s="16"/>
      <c r="N23" s="17"/>
      <c r="O23" s="16"/>
    </row>
    <row r="24" spans="1:15" s="4" customFormat="1" ht="18.75" x14ac:dyDescent="0.25">
      <c r="A24" s="85"/>
      <c r="B24" s="77"/>
      <c r="C24" s="67"/>
      <c r="D24" s="21"/>
      <c r="E24" s="17"/>
      <c r="F24" s="17"/>
      <c r="G24" s="17"/>
      <c r="H24" s="92"/>
      <c r="I24" s="77"/>
      <c r="J24" s="77"/>
      <c r="K24" s="82"/>
      <c r="L24" s="19" t="e">
        <f t="shared" si="2"/>
        <v>#DIV/0!</v>
      </c>
      <c r="M24" s="16"/>
      <c r="N24" s="17"/>
      <c r="O24" s="16"/>
    </row>
    <row r="25" spans="1:15" s="4" customFormat="1" ht="18.75" x14ac:dyDescent="0.25">
      <c r="A25" s="85"/>
      <c r="B25" s="77"/>
      <c r="C25" s="67"/>
      <c r="D25" s="21"/>
      <c r="E25" s="16"/>
      <c r="F25" s="17"/>
      <c r="G25" s="17"/>
      <c r="H25" s="92"/>
      <c r="I25" s="77"/>
      <c r="J25" s="77"/>
      <c r="K25" s="82"/>
      <c r="L25" s="19" t="e">
        <f t="shared" si="2"/>
        <v>#DIV/0!</v>
      </c>
      <c r="M25" s="16"/>
      <c r="N25" s="17"/>
      <c r="O25" s="16"/>
    </row>
    <row r="26" spans="1:15" s="4" customFormat="1" ht="18.75" x14ac:dyDescent="0.25">
      <c r="A26" s="93"/>
      <c r="B26" s="77"/>
      <c r="C26" s="67"/>
      <c r="D26" s="20"/>
      <c r="E26" s="16"/>
      <c r="F26" s="17"/>
      <c r="G26" s="17"/>
      <c r="H26" s="92"/>
      <c r="I26" s="77"/>
      <c r="J26" s="77"/>
      <c r="K26" s="82"/>
      <c r="L26" s="19" t="e">
        <f t="shared" si="1"/>
        <v>#DIV/0!</v>
      </c>
      <c r="M26" s="16"/>
      <c r="N26" s="17"/>
      <c r="O26" s="16"/>
    </row>
    <row r="27" spans="1:15" s="4" customFormat="1" ht="18.75" x14ac:dyDescent="0.25">
      <c r="A27" s="93"/>
      <c r="B27" s="77"/>
      <c r="C27" s="67"/>
      <c r="D27" s="20"/>
      <c r="E27" s="16"/>
      <c r="F27" s="17"/>
      <c r="G27" s="17"/>
      <c r="H27" s="92"/>
      <c r="I27" s="77"/>
      <c r="J27" s="77"/>
      <c r="K27" s="82"/>
      <c r="L27" s="19" t="e">
        <f t="shared" si="1"/>
        <v>#DIV/0!</v>
      </c>
      <c r="M27" s="16"/>
      <c r="N27" s="17"/>
      <c r="O27" s="16"/>
    </row>
    <row r="28" spans="1:15" ht="18.75" x14ac:dyDescent="0.25">
      <c r="A28" s="85"/>
      <c r="B28" s="77"/>
      <c r="C28" s="67"/>
      <c r="D28" s="20"/>
      <c r="E28" s="16"/>
      <c r="F28" s="17"/>
      <c r="G28" s="17"/>
      <c r="H28" s="92"/>
      <c r="I28" s="77"/>
      <c r="J28" s="77"/>
      <c r="K28" s="82"/>
      <c r="L28" s="19" t="e">
        <f t="shared" ref="L28:L51" si="3">IF((K28/D28)&gt;100%,100%,(K28/D28))</f>
        <v>#DIV/0!</v>
      </c>
      <c r="M28" s="16"/>
      <c r="N28" s="17"/>
      <c r="O28" s="16"/>
    </row>
    <row r="29" spans="1:15" x14ac:dyDescent="0.25">
      <c r="A29" s="16"/>
      <c r="B29" s="67"/>
      <c r="C29" s="67"/>
      <c r="D29" s="20"/>
      <c r="E29" s="16"/>
      <c r="F29" s="17"/>
      <c r="G29" s="17"/>
      <c r="H29" s="18"/>
      <c r="I29" s="16"/>
      <c r="J29" s="16"/>
      <c r="K29" s="16"/>
      <c r="L29" s="19" t="e">
        <f t="shared" si="3"/>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si="3"/>
        <v>#DIV/0!</v>
      </c>
      <c r="M50" s="16"/>
      <c r="N50" s="17"/>
      <c r="O50" s="16"/>
    </row>
    <row r="51" spans="1:15" x14ac:dyDescent="0.25">
      <c r="A51" s="16"/>
      <c r="B51" s="67"/>
      <c r="C51" s="67"/>
      <c r="D51" s="20"/>
      <c r="E51" s="16"/>
      <c r="F51" s="17"/>
      <c r="G51" s="17"/>
      <c r="H51" s="18"/>
      <c r="I51" s="16"/>
      <c r="J51" s="16"/>
      <c r="K51" s="16"/>
      <c r="L51" s="19" t="e">
        <f t="shared" si="3"/>
        <v>#DIV/0!</v>
      </c>
      <c r="M51" s="16"/>
      <c r="N51" s="17"/>
      <c r="O51" s="16"/>
    </row>
    <row r="52" spans="1:15" x14ac:dyDescent="0.25">
      <c r="A52" s="16"/>
      <c r="B52" s="67"/>
      <c r="C52" s="67"/>
      <c r="D52" s="20"/>
      <c r="E52" s="16"/>
      <c r="F52" s="17"/>
      <c r="G52" s="17"/>
      <c r="H52" s="18"/>
      <c r="I52" s="16"/>
      <c r="J52" s="16"/>
      <c r="K52" s="16"/>
      <c r="L52" s="19" t="e">
        <f t="shared" ref="L52:L115" si="4">IF((K52/D52)&gt;100%,100%,(K52/D52))</f>
        <v>#DIV/0!</v>
      </c>
      <c r="M52" s="16"/>
      <c r="N52" s="17"/>
      <c r="O52" s="16"/>
    </row>
    <row r="53" spans="1:15" x14ac:dyDescent="0.25">
      <c r="A53" s="16"/>
      <c r="B53" s="67"/>
      <c r="C53" s="67"/>
      <c r="D53" s="20"/>
      <c r="E53" s="16"/>
      <c r="F53" s="17"/>
      <c r="G53" s="17"/>
      <c r="H53" s="18"/>
      <c r="I53" s="16"/>
      <c r="J53" s="16"/>
      <c r="K53" s="16"/>
      <c r="L53" s="19" t="e">
        <f t="shared" si="4"/>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20"/>
      <c r="E89" s="16"/>
      <c r="F89" s="17"/>
      <c r="G89" s="17"/>
      <c r="H89" s="18"/>
      <c r="I89" s="16"/>
      <c r="J89" s="16"/>
      <c r="K89" s="16"/>
      <c r="L89" s="19" t="e">
        <f t="shared" si="4"/>
        <v>#DIV/0!</v>
      </c>
      <c r="M89" s="16"/>
      <c r="N89" s="17"/>
      <c r="O89" s="16"/>
    </row>
    <row r="90" spans="1:15" x14ac:dyDescent="0.25">
      <c r="A90" s="16"/>
      <c r="B90" s="67"/>
      <c r="C90" s="67"/>
      <c r="D90" s="20"/>
      <c r="E90" s="16"/>
      <c r="F90" s="17"/>
      <c r="G90" s="17"/>
      <c r="H90" s="18"/>
      <c r="I90" s="16"/>
      <c r="J90" s="16"/>
      <c r="K90" s="16"/>
      <c r="L90" s="19" t="e">
        <f t="shared" si="4"/>
        <v>#DIV/0!</v>
      </c>
      <c r="M90" s="16"/>
      <c r="N90" s="17"/>
      <c r="O90" s="16"/>
    </row>
    <row r="91" spans="1:15" x14ac:dyDescent="0.25">
      <c r="A91" s="16"/>
      <c r="B91" s="67"/>
      <c r="C91" s="67"/>
      <c r="D91" s="16"/>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si="4"/>
        <v>#DIV/0!</v>
      </c>
      <c r="M114" s="16"/>
      <c r="N114" s="17"/>
      <c r="O114" s="16"/>
    </row>
    <row r="115" spans="1:15" x14ac:dyDescent="0.25">
      <c r="A115" s="16"/>
      <c r="B115" s="67"/>
      <c r="C115" s="67"/>
      <c r="D115" s="16"/>
      <c r="E115" s="16"/>
      <c r="F115" s="17"/>
      <c r="G115" s="17"/>
      <c r="H115" s="18"/>
      <c r="I115" s="16"/>
      <c r="J115" s="16"/>
      <c r="K115" s="16"/>
      <c r="L115" s="19" t="e">
        <f t="shared" si="4"/>
        <v>#DIV/0!</v>
      </c>
      <c r="M115" s="16"/>
      <c r="N115" s="17"/>
      <c r="O115" s="16"/>
    </row>
    <row r="116" spans="1:15" x14ac:dyDescent="0.25">
      <c r="A116" s="16"/>
      <c r="B116" s="67"/>
      <c r="C116" s="67"/>
      <c r="D116" s="16"/>
      <c r="E116" s="16"/>
      <c r="F116" s="17"/>
      <c r="G116" s="17"/>
      <c r="H116" s="18"/>
      <c r="I116" s="16"/>
      <c r="J116" s="16"/>
      <c r="K116" s="16"/>
      <c r="L116" s="19" t="e">
        <f t="shared" ref="L116:L179" si="5">IF((K116/D116)&gt;100%,100%,(K116/D116))</f>
        <v>#DIV/0!</v>
      </c>
      <c r="M116" s="16"/>
      <c r="N116" s="17"/>
      <c r="O116" s="16"/>
    </row>
    <row r="117" spans="1:15" x14ac:dyDescent="0.25">
      <c r="A117" s="16"/>
      <c r="B117" s="67"/>
      <c r="C117" s="67"/>
      <c r="D117" s="16"/>
      <c r="E117" s="16"/>
      <c r="F117" s="17"/>
      <c r="G117" s="17"/>
      <c r="H117" s="18"/>
      <c r="I117" s="16"/>
      <c r="J117" s="16"/>
      <c r="K117" s="16"/>
      <c r="L117" s="19" t="e">
        <f t="shared" si="5"/>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si="5"/>
        <v>#DIV/0!</v>
      </c>
      <c r="M178" s="16"/>
      <c r="N178" s="17"/>
      <c r="O178" s="16"/>
    </row>
    <row r="179" spans="1:15" x14ac:dyDescent="0.25">
      <c r="A179" s="16"/>
      <c r="B179" s="67"/>
      <c r="C179" s="67"/>
      <c r="D179" s="16"/>
      <c r="E179" s="16"/>
      <c r="F179" s="17"/>
      <c r="G179" s="17"/>
      <c r="H179" s="18"/>
      <c r="I179" s="16"/>
      <c r="J179" s="16"/>
      <c r="K179" s="16"/>
      <c r="L179" s="19" t="e">
        <f t="shared" si="5"/>
        <v>#DIV/0!</v>
      </c>
      <c r="M179" s="16"/>
      <c r="N179" s="17"/>
      <c r="O179" s="16"/>
    </row>
    <row r="180" spans="1:15" x14ac:dyDescent="0.25">
      <c r="A180" s="16"/>
      <c r="B180" s="67"/>
      <c r="C180" s="67"/>
      <c r="D180" s="16"/>
      <c r="E180" s="16"/>
      <c r="F180" s="17"/>
      <c r="G180" s="17"/>
      <c r="H180" s="18"/>
      <c r="I180" s="16"/>
      <c r="J180" s="16"/>
      <c r="K180" s="16"/>
      <c r="L180" s="19" t="e">
        <f t="shared" ref="L180:L243" si="6">IF((K180/D180)&gt;100%,100%,(K180/D180))</f>
        <v>#DIV/0!</v>
      </c>
      <c r="M180" s="16"/>
      <c r="N180" s="17"/>
      <c r="O180" s="16"/>
    </row>
    <row r="181" spans="1:15" x14ac:dyDescent="0.25">
      <c r="A181" s="16"/>
      <c r="B181" s="67"/>
      <c r="C181" s="67"/>
      <c r="D181" s="16"/>
      <c r="E181" s="16"/>
      <c r="F181" s="17"/>
      <c r="G181" s="17"/>
      <c r="H181" s="18"/>
      <c r="I181" s="16"/>
      <c r="J181" s="16"/>
      <c r="K181" s="16"/>
      <c r="L181" s="19" t="e">
        <f t="shared" si="6"/>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si="6"/>
        <v>#DIV/0!</v>
      </c>
      <c r="M242" s="16"/>
      <c r="N242" s="17"/>
      <c r="O242" s="16"/>
    </row>
    <row r="243" spans="1:15" x14ac:dyDescent="0.25">
      <c r="A243" s="16"/>
      <c r="B243" s="67"/>
      <c r="C243" s="67"/>
      <c r="D243" s="16"/>
      <c r="E243" s="16"/>
      <c r="F243" s="17"/>
      <c r="G243" s="17"/>
      <c r="H243" s="18"/>
      <c r="I243" s="16"/>
      <c r="J243" s="16"/>
      <c r="K243" s="16"/>
      <c r="L243" s="19" t="e">
        <f t="shared" si="6"/>
        <v>#DIV/0!</v>
      </c>
      <c r="M243" s="16"/>
      <c r="N243" s="17"/>
      <c r="O243" s="16"/>
    </row>
    <row r="244" spans="1:15" x14ac:dyDescent="0.25">
      <c r="A244" s="16"/>
      <c r="B244" s="67"/>
      <c r="C244" s="67"/>
      <c r="D244" s="16"/>
      <c r="E244" s="16"/>
      <c r="F244" s="17"/>
      <c r="G244" s="17"/>
      <c r="H244" s="18"/>
      <c r="I244" s="16"/>
      <c r="J244" s="16"/>
      <c r="K244" s="16"/>
      <c r="L244" s="19" t="e">
        <f t="shared" ref="L244:L307" si="7">IF((K244/D244)&gt;100%,100%,(K244/D244))</f>
        <v>#DIV/0!</v>
      </c>
      <c r="M244" s="16"/>
      <c r="N244" s="17"/>
      <c r="O244" s="16"/>
    </row>
    <row r="245" spans="1:15" x14ac:dyDescent="0.25">
      <c r="A245" s="16"/>
      <c r="B245" s="67"/>
      <c r="C245" s="67"/>
      <c r="D245" s="16"/>
      <c r="E245" s="16"/>
      <c r="F245" s="17"/>
      <c r="G245" s="17"/>
      <c r="H245" s="18"/>
      <c r="I245" s="16"/>
      <c r="J245" s="16"/>
      <c r="K245" s="16"/>
      <c r="L245" s="19" t="e">
        <f t="shared" si="7"/>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si="7"/>
        <v>#DIV/0!</v>
      </c>
      <c r="M306" s="16"/>
      <c r="N306" s="17"/>
      <c r="O306" s="16"/>
    </row>
    <row r="307" spans="1:15" x14ac:dyDescent="0.25">
      <c r="A307" s="16"/>
      <c r="B307" s="67"/>
      <c r="C307" s="67"/>
      <c r="D307" s="16"/>
      <c r="E307" s="16"/>
      <c r="F307" s="17"/>
      <c r="G307" s="17"/>
      <c r="H307" s="18"/>
      <c r="I307" s="16"/>
      <c r="J307" s="16"/>
      <c r="K307" s="16"/>
      <c r="L307" s="19" t="e">
        <f t="shared" si="7"/>
        <v>#DIV/0!</v>
      </c>
      <c r="M307" s="16"/>
      <c r="N307" s="17"/>
      <c r="O307" s="16"/>
    </row>
    <row r="308" spans="1:15" x14ac:dyDescent="0.25">
      <c r="A308" s="16"/>
      <c r="B308" s="67"/>
      <c r="C308" s="67"/>
      <c r="D308" s="16"/>
      <c r="E308" s="16"/>
      <c r="F308" s="17"/>
      <c r="G308" s="17"/>
      <c r="H308" s="18"/>
      <c r="I308" s="16"/>
      <c r="J308" s="16"/>
      <c r="K308" s="16"/>
      <c r="L308" s="19" t="e">
        <f t="shared" ref="L308:L371" si="8">IF((K308/D308)&gt;100%,100%,(K308/D308))</f>
        <v>#DIV/0!</v>
      </c>
      <c r="M308" s="16"/>
      <c r="N308" s="17"/>
      <c r="O308" s="16"/>
    </row>
    <row r="309" spans="1:15" x14ac:dyDescent="0.25">
      <c r="A309" s="16"/>
      <c r="B309" s="67"/>
      <c r="C309" s="67"/>
      <c r="D309" s="16"/>
      <c r="E309" s="16"/>
      <c r="F309" s="17"/>
      <c r="G309" s="17"/>
      <c r="H309" s="18"/>
      <c r="I309" s="16"/>
      <c r="J309" s="16"/>
      <c r="K309" s="16"/>
      <c r="L309" s="19" t="e">
        <f t="shared" si="8"/>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si="8"/>
        <v>#DIV/0!</v>
      </c>
      <c r="M370" s="16"/>
      <c r="N370" s="17"/>
      <c r="O370" s="16"/>
    </row>
    <row r="371" spans="1:15" x14ac:dyDescent="0.25">
      <c r="A371" s="16"/>
      <c r="B371" s="67"/>
      <c r="C371" s="67"/>
      <c r="D371" s="16"/>
      <c r="E371" s="16"/>
      <c r="F371" s="17"/>
      <c r="G371" s="17"/>
      <c r="H371" s="18"/>
      <c r="I371" s="16"/>
      <c r="J371" s="16"/>
      <c r="K371" s="16"/>
      <c r="L371" s="19" t="e">
        <f t="shared" si="8"/>
        <v>#DIV/0!</v>
      </c>
      <c r="M371" s="16"/>
      <c r="N371" s="17"/>
      <c r="O371" s="16"/>
    </row>
    <row r="372" spans="1:15" x14ac:dyDescent="0.25">
      <c r="A372" s="16"/>
      <c r="B372" s="67"/>
      <c r="C372" s="67"/>
      <c r="D372" s="16"/>
      <c r="E372" s="16"/>
      <c r="F372" s="17"/>
      <c r="G372" s="17"/>
      <c r="H372" s="18"/>
      <c r="I372" s="16"/>
      <c r="J372" s="16"/>
      <c r="K372" s="16"/>
      <c r="L372" s="19" t="e">
        <f t="shared" ref="L372:L435" si="9">IF((K372/D372)&gt;100%,100%,(K372/D372))</f>
        <v>#DIV/0!</v>
      </c>
      <c r="M372" s="16"/>
      <c r="N372" s="17"/>
      <c r="O372" s="16"/>
    </row>
    <row r="373" spans="1:15" x14ac:dyDescent="0.25">
      <c r="A373" s="16"/>
      <c r="B373" s="67"/>
      <c r="C373" s="67"/>
      <c r="D373" s="16"/>
      <c r="E373" s="16"/>
      <c r="F373" s="17"/>
      <c r="G373" s="17"/>
      <c r="H373" s="18"/>
      <c r="I373" s="16"/>
      <c r="J373" s="16"/>
      <c r="K373" s="16"/>
      <c r="L373" s="19" t="e">
        <f t="shared" si="9"/>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si="9"/>
        <v>#DIV/0!</v>
      </c>
      <c r="M434" s="16"/>
      <c r="N434" s="17"/>
      <c r="O434" s="16"/>
    </row>
    <row r="435" spans="1:15" x14ac:dyDescent="0.25">
      <c r="A435" s="16"/>
      <c r="B435" s="67"/>
      <c r="C435" s="67"/>
      <c r="D435" s="16"/>
      <c r="E435" s="16"/>
      <c r="F435" s="17"/>
      <c r="G435" s="17"/>
      <c r="H435" s="18"/>
      <c r="I435" s="16"/>
      <c r="J435" s="16"/>
      <c r="K435" s="16"/>
      <c r="L435" s="19" t="e">
        <f t="shared" si="9"/>
        <v>#DIV/0!</v>
      </c>
      <c r="M435" s="16"/>
      <c r="N435" s="17"/>
      <c r="O435" s="16"/>
    </row>
    <row r="436" spans="1:15" x14ac:dyDescent="0.25">
      <c r="A436" s="16"/>
      <c r="B436" s="67"/>
      <c r="C436" s="67"/>
      <c r="D436" s="16"/>
      <c r="E436" s="16"/>
      <c r="F436" s="17"/>
      <c r="G436" s="17"/>
      <c r="H436" s="18"/>
      <c r="I436" s="16"/>
      <c r="J436" s="16"/>
      <c r="K436" s="16"/>
      <c r="L436" s="19" t="e">
        <f t="shared" ref="L436:L499" si="10">IF((K436/D436)&gt;100%,100%,(K436/D436))</f>
        <v>#DIV/0!</v>
      </c>
      <c r="M436" s="16"/>
      <c r="N436" s="17"/>
      <c r="O436" s="16"/>
    </row>
    <row r="437" spans="1:15" x14ac:dyDescent="0.25">
      <c r="A437" s="16"/>
      <c r="B437" s="67"/>
      <c r="C437" s="67"/>
      <c r="D437" s="16"/>
      <c r="E437" s="16"/>
      <c r="F437" s="17"/>
      <c r="G437" s="17"/>
      <c r="H437" s="18"/>
      <c r="I437" s="16"/>
      <c r="J437" s="16"/>
      <c r="K437" s="16"/>
      <c r="L437" s="19" t="e">
        <f t="shared" si="10"/>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si="10"/>
        <v>#DIV/0!</v>
      </c>
      <c r="M498" s="16"/>
      <c r="N498" s="17"/>
      <c r="O498" s="16"/>
    </row>
    <row r="499" spans="1:15" x14ac:dyDescent="0.25">
      <c r="A499" s="16"/>
      <c r="B499" s="67"/>
      <c r="C499" s="67"/>
      <c r="D499" s="16"/>
      <c r="E499" s="16"/>
      <c r="F499" s="17"/>
      <c r="G499" s="17"/>
      <c r="H499" s="18"/>
      <c r="I499" s="16"/>
      <c r="J499" s="16"/>
      <c r="K499" s="16"/>
      <c r="L499" s="19" t="e">
        <f t="shared" si="10"/>
        <v>#DIV/0!</v>
      </c>
      <c r="M499" s="16"/>
      <c r="N499" s="17"/>
      <c r="O499" s="16"/>
    </row>
    <row r="500" spans="1:15" x14ac:dyDescent="0.25">
      <c r="A500" s="16"/>
      <c r="B500" s="67"/>
      <c r="C500" s="67"/>
      <c r="D500" s="16"/>
      <c r="E500" s="16"/>
      <c r="F500" s="17"/>
      <c r="G500" s="17"/>
      <c r="H500" s="18"/>
      <c r="I500" s="16"/>
      <c r="J500" s="16"/>
      <c r="K500" s="16"/>
      <c r="L500" s="19" t="e">
        <f t="shared" ref="L500:L563" si="11">IF((K500/D500)&gt;100%,100%,(K500/D500))</f>
        <v>#DIV/0!</v>
      </c>
      <c r="M500" s="16"/>
      <c r="N500" s="17"/>
      <c r="O500" s="16"/>
    </row>
    <row r="501" spans="1:15" x14ac:dyDescent="0.25">
      <c r="A501" s="16"/>
      <c r="B501" s="67"/>
      <c r="C501" s="67"/>
      <c r="D501" s="16"/>
      <c r="E501" s="16"/>
      <c r="F501" s="17"/>
      <c r="G501" s="17"/>
      <c r="H501" s="18"/>
      <c r="I501" s="16"/>
      <c r="J501" s="16"/>
      <c r="K501" s="16"/>
      <c r="L501" s="19" t="e">
        <f t="shared" si="11"/>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si="11"/>
        <v>#DIV/0!</v>
      </c>
      <c r="M562" s="16"/>
      <c r="N562" s="17"/>
      <c r="O562" s="16"/>
    </row>
    <row r="563" spans="1:15" x14ac:dyDescent="0.25">
      <c r="A563" s="16"/>
      <c r="B563" s="67"/>
      <c r="C563" s="67"/>
      <c r="D563" s="16"/>
      <c r="E563" s="16"/>
      <c r="F563" s="17"/>
      <c r="G563" s="17"/>
      <c r="H563" s="18"/>
      <c r="I563" s="16"/>
      <c r="J563" s="16"/>
      <c r="K563" s="16"/>
      <c r="L563" s="19" t="e">
        <f t="shared" si="11"/>
        <v>#DIV/0!</v>
      </c>
      <c r="M563" s="16"/>
      <c r="N563" s="17"/>
      <c r="O563" s="16"/>
    </row>
    <row r="564" spans="1:15" x14ac:dyDescent="0.25">
      <c r="A564" s="16"/>
      <c r="B564" s="67"/>
      <c r="C564" s="67"/>
      <c r="D564" s="16"/>
      <c r="E564" s="16"/>
      <c r="F564" s="17"/>
      <c r="G564" s="17"/>
      <c r="H564" s="18"/>
      <c r="I564" s="16"/>
      <c r="J564" s="16"/>
      <c r="K564" s="16"/>
      <c r="L564" s="19" t="e">
        <f t="shared" ref="L564:L627" si="12">IF((K564/D564)&gt;100%,100%,(K564/D564))</f>
        <v>#DIV/0!</v>
      </c>
      <c r="M564" s="16"/>
      <c r="N564" s="17"/>
      <c r="O564" s="16"/>
    </row>
    <row r="565" spans="1:15" x14ac:dyDescent="0.25">
      <c r="A565" s="16"/>
      <c r="B565" s="67"/>
      <c r="C565" s="67"/>
      <c r="D565" s="16"/>
      <c r="E565" s="16"/>
      <c r="F565" s="17"/>
      <c r="G565" s="17"/>
      <c r="H565" s="18"/>
      <c r="I565" s="16"/>
      <c r="J565" s="16"/>
      <c r="K565" s="16"/>
      <c r="L565" s="19" t="e">
        <f t="shared" si="12"/>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si="12"/>
        <v>#DIV/0!</v>
      </c>
      <c r="M626" s="16"/>
      <c r="N626" s="17"/>
      <c r="O626" s="16"/>
    </row>
    <row r="627" spans="1:15" x14ac:dyDescent="0.25">
      <c r="A627" s="16"/>
      <c r="B627" s="67"/>
      <c r="C627" s="67"/>
      <c r="D627" s="16"/>
      <c r="E627" s="16"/>
      <c r="F627" s="17"/>
      <c r="G627" s="17"/>
      <c r="H627" s="18"/>
      <c r="I627" s="16"/>
      <c r="J627" s="16"/>
      <c r="K627" s="16"/>
      <c r="L627" s="19" t="e">
        <f t="shared" si="12"/>
        <v>#DIV/0!</v>
      </c>
      <c r="M627" s="16"/>
      <c r="N627" s="17"/>
      <c r="O627" s="16"/>
    </row>
    <row r="628" spans="1:15" x14ac:dyDescent="0.25">
      <c r="A628" s="16"/>
      <c r="B628" s="67"/>
      <c r="C628" s="67"/>
      <c r="D628" s="16"/>
      <c r="E628" s="16"/>
      <c r="F628" s="17"/>
      <c r="G628" s="17"/>
      <c r="H628" s="18"/>
      <c r="I628" s="16"/>
      <c r="J628" s="16"/>
      <c r="K628" s="16"/>
      <c r="L628" s="19" t="e">
        <f t="shared" ref="L628:L691" si="13">IF((K628/D628)&gt;100%,100%,(K628/D628))</f>
        <v>#DIV/0!</v>
      </c>
      <c r="M628" s="16"/>
      <c r="N628" s="17"/>
      <c r="O628" s="16"/>
    </row>
    <row r="629" spans="1:15" x14ac:dyDescent="0.25">
      <c r="A629" s="16"/>
      <c r="B629" s="67"/>
      <c r="C629" s="67"/>
      <c r="D629" s="16"/>
      <c r="E629" s="16"/>
      <c r="F629" s="17"/>
      <c r="G629" s="17"/>
      <c r="H629" s="18"/>
      <c r="I629" s="16"/>
      <c r="J629" s="16"/>
      <c r="K629" s="16"/>
      <c r="L629" s="19" t="e">
        <f t="shared" si="13"/>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si="13"/>
        <v>#DIV/0!</v>
      </c>
      <c r="M690" s="16"/>
      <c r="N690" s="17"/>
      <c r="O690" s="16"/>
    </row>
    <row r="691" spans="1:15" x14ac:dyDescent="0.25">
      <c r="A691" s="16"/>
      <c r="B691" s="67"/>
      <c r="C691" s="67"/>
      <c r="D691" s="16"/>
      <c r="E691" s="16"/>
      <c r="F691" s="17"/>
      <c r="G691" s="17"/>
      <c r="H691" s="18"/>
      <c r="I691" s="16"/>
      <c r="J691" s="16"/>
      <c r="K691" s="16"/>
      <c r="L691" s="19" t="e">
        <f t="shared" si="13"/>
        <v>#DIV/0!</v>
      </c>
      <c r="M691" s="16"/>
      <c r="N691" s="17"/>
      <c r="O691" s="16"/>
    </row>
    <row r="692" spans="1:15" x14ac:dyDescent="0.25">
      <c r="A692" s="16"/>
      <c r="B692" s="67"/>
      <c r="C692" s="67"/>
      <c r="D692" s="16"/>
      <c r="E692" s="16"/>
      <c r="F692" s="17"/>
      <c r="G692" s="17"/>
      <c r="H692" s="18"/>
      <c r="I692" s="16"/>
      <c r="J692" s="16"/>
      <c r="K692" s="16"/>
      <c r="L692" s="19" t="e">
        <f t="shared" ref="L692:L755" si="14">IF((K692/D692)&gt;100%,100%,(K692/D692))</f>
        <v>#DIV/0!</v>
      </c>
      <c r="M692" s="16"/>
      <c r="N692" s="17"/>
      <c r="O692" s="16"/>
    </row>
    <row r="693" spans="1:15" x14ac:dyDescent="0.25">
      <c r="A693" s="16"/>
      <c r="B693" s="67"/>
      <c r="C693" s="67"/>
      <c r="D693" s="16"/>
      <c r="E693" s="16"/>
      <c r="F693" s="17"/>
      <c r="G693" s="17"/>
      <c r="H693" s="18"/>
      <c r="I693" s="16"/>
      <c r="J693" s="16"/>
      <c r="K693" s="16"/>
      <c r="L693" s="19" t="e">
        <f t="shared" si="14"/>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si="14"/>
        <v>#DIV/0!</v>
      </c>
      <c r="M754" s="16"/>
      <c r="N754" s="17"/>
      <c r="O754" s="16"/>
    </row>
    <row r="755" spans="1:15" x14ac:dyDescent="0.25">
      <c r="A755" s="16"/>
      <c r="B755" s="67"/>
      <c r="C755" s="67"/>
      <c r="D755" s="16"/>
      <c r="E755" s="16"/>
      <c r="F755" s="17"/>
      <c r="G755" s="17"/>
      <c r="H755" s="18"/>
      <c r="I755" s="16"/>
      <c r="J755" s="16"/>
      <c r="K755" s="16"/>
      <c r="L755" s="19" t="e">
        <f t="shared" si="14"/>
        <v>#DIV/0!</v>
      </c>
      <c r="M755" s="16"/>
      <c r="N755" s="17"/>
      <c r="O755" s="16"/>
    </row>
    <row r="756" spans="1:15" x14ac:dyDescent="0.25">
      <c r="A756" s="16"/>
      <c r="B756" s="67"/>
      <c r="C756" s="67"/>
      <c r="D756" s="16"/>
      <c r="E756" s="16"/>
      <c r="F756" s="17"/>
      <c r="G756" s="17"/>
      <c r="H756" s="18"/>
      <c r="I756" s="16"/>
      <c r="J756" s="16"/>
      <c r="K756" s="16"/>
      <c r="L756" s="19" t="e">
        <f t="shared" ref="L756:L819" si="15">IF((K756/D756)&gt;100%,100%,(K756/D756))</f>
        <v>#DIV/0!</v>
      </c>
      <c r="M756" s="16"/>
      <c r="N756" s="17"/>
      <c r="O756" s="16"/>
    </row>
    <row r="757" spans="1:15" x14ac:dyDescent="0.25">
      <c r="A757" s="16"/>
      <c r="B757" s="67"/>
      <c r="C757" s="67"/>
      <c r="D757" s="16"/>
      <c r="E757" s="16"/>
      <c r="F757" s="17"/>
      <c r="G757" s="17"/>
      <c r="H757" s="18"/>
      <c r="I757" s="16"/>
      <c r="J757" s="16"/>
      <c r="K757" s="16"/>
      <c r="L757" s="19" t="e">
        <f t="shared" si="15"/>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si="15"/>
        <v>#DIV/0!</v>
      </c>
      <c r="M818" s="16"/>
      <c r="N818" s="17"/>
      <c r="O818" s="16"/>
    </row>
    <row r="819" spans="1:15" x14ac:dyDescent="0.25">
      <c r="A819" s="16"/>
      <c r="B819" s="67"/>
      <c r="C819" s="67"/>
      <c r="D819" s="16"/>
      <c r="E819" s="16"/>
      <c r="F819" s="17"/>
      <c r="G819" s="17"/>
      <c r="H819" s="18"/>
      <c r="I819" s="16"/>
      <c r="J819" s="16"/>
      <c r="K819" s="16"/>
      <c r="L819" s="19" t="e">
        <f t="shared" si="15"/>
        <v>#DIV/0!</v>
      </c>
      <c r="M819" s="16"/>
      <c r="N819" s="17"/>
      <c r="O819" s="16"/>
    </row>
    <row r="820" spans="1:15" x14ac:dyDescent="0.25">
      <c r="A820" s="16"/>
      <c r="B820" s="67"/>
      <c r="C820" s="67"/>
      <c r="D820" s="16"/>
      <c r="E820" s="16"/>
      <c r="F820" s="17"/>
      <c r="G820" s="17"/>
      <c r="H820" s="18"/>
      <c r="I820" s="16"/>
      <c r="J820" s="16"/>
      <c r="K820" s="16"/>
      <c r="L820" s="19" t="e">
        <f t="shared" ref="L820:L873" si="16">IF((K820/D820)&gt;100%,100%,(K820/D820))</f>
        <v>#DIV/0!</v>
      </c>
      <c r="M820" s="16"/>
      <c r="N820" s="17"/>
      <c r="O820" s="16"/>
    </row>
    <row r="821" spans="1:15" x14ac:dyDescent="0.25">
      <c r="A821" s="16"/>
      <c r="B821" s="67"/>
      <c r="C821" s="67"/>
      <c r="D821" s="16"/>
      <c r="E821" s="16"/>
      <c r="F821" s="17"/>
      <c r="G821" s="17"/>
      <c r="H821" s="18"/>
      <c r="I821" s="16"/>
      <c r="J821" s="16"/>
      <c r="K821" s="16"/>
      <c r="L821" s="19" t="e">
        <f t="shared" si="16"/>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row r="872" spans="1:15" x14ac:dyDescent="0.25">
      <c r="A872" s="16"/>
      <c r="B872" s="67"/>
      <c r="C872" s="67"/>
      <c r="D872" s="16"/>
      <c r="E872" s="16"/>
      <c r="F872" s="17"/>
      <c r="G872" s="17"/>
      <c r="H872" s="18"/>
      <c r="I872" s="16"/>
      <c r="J872" s="16"/>
      <c r="K872" s="16"/>
      <c r="L872" s="19" t="e">
        <f t="shared" si="16"/>
        <v>#DIV/0!</v>
      </c>
      <c r="M872" s="16"/>
      <c r="N872" s="17"/>
      <c r="O872" s="16"/>
    </row>
    <row r="873" spans="1:15" x14ac:dyDescent="0.25">
      <c r="A873" s="16"/>
      <c r="B873" s="67"/>
      <c r="C873" s="67"/>
      <c r="D873" s="16"/>
      <c r="E873" s="16"/>
      <c r="F873" s="17"/>
      <c r="G873" s="17"/>
      <c r="H873" s="18"/>
      <c r="I873" s="16"/>
      <c r="J873" s="16"/>
      <c r="K873" s="16"/>
      <c r="L873" s="19" t="e">
        <f t="shared" si="16"/>
        <v>#DIV/0!</v>
      </c>
      <c r="M873" s="16"/>
      <c r="N873" s="17"/>
      <c r="O873" s="16"/>
    </row>
  </sheetData>
  <sheetProtection algorithmName="SHA-512" hashValue="AuS17tyii4YLuGb9ZkO2v9rV9FkGlm3+42Zr9h5E0E2WzmEtLIv7+b04yUXSZnAroRNwrR99ansq4pw2zF6uSQ==" saltValue="b/IlShyDAY6V5bw7yKRAvw==" spinCount="100000" sheet="1" formatCells="0" insertRows="0" sort="0" autoFilter="0" pivotTables="0"/>
  <dataConsolidate/>
  <mergeCells count="40">
    <mergeCell ref="D9:E9"/>
    <mergeCell ref="D11:E11"/>
    <mergeCell ref="L11:N11"/>
    <mergeCell ref="D13:E13"/>
    <mergeCell ref="D12:E12"/>
    <mergeCell ref="L12:N12"/>
    <mergeCell ref="D10:E10"/>
    <mergeCell ref="L10:N10"/>
    <mergeCell ref="J17:J18"/>
    <mergeCell ref="B1:J1"/>
    <mergeCell ref="A7:F7"/>
    <mergeCell ref="G7:I7"/>
    <mergeCell ref="K1:O1"/>
    <mergeCell ref="K2:O2"/>
    <mergeCell ref="K3:O3"/>
    <mergeCell ref="B2:J3"/>
    <mergeCell ref="A1:A3"/>
    <mergeCell ref="A4:O4"/>
    <mergeCell ref="K7:O7"/>
    <mergeCell ref="A6:O6"/>
    <mergeCell ref="L8:N8"/>
    <mergeCell ref="L9:N9"/>
    <mergeCell ref="L13:N13"/>
    <mergeCell ref="D8:E8"/>
    <mergeCell ref="H17:H18"/>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s>
  <conditionalFormatting sqref="L26:L873 O9:O13 L19:L20">
    <cfRule type="containsErrors" dxfId="5" priority="43">
      <formula>ISERROR(L9)</formula>
    </cfRule>
  </conditionalFormatting>
  <conditionalFormatting sqref="L21">
    <cfRule type="containsErrors" dxfId="4" priority="5">
      <formula>ISERROR(L21)</formula>
    </cfRule>
  </conditionalFormatting>
  <conditionalFormatting sqref="L22">
    <cfRule type="containsErrors" dxfId="3" priority="4">
      <formula>ISERROR(L22)</formula>
    </cfRule>
  </conditionalFormatting>
  <conditionalFormatting sqref="L23">
    <cfRule type="containsErrors" dxfId="2" priority="3">
      <formula>ISERROR(L23)</formula>
    </cfRule>
  </conditionalFormatting>
  <conditionalFormatting sqref="L24">
    <cfRule type="containsErrors" dxfId="1" priority="2">
      <formula>ISERROR(L24)</formula>
    </cfRule>
  </conditionalFormatting>
  <conditionalFormatting sqref="L25">
    <cfRule type="containsErrors" dxfId="0" priority="1">
      <formula>ISERROR(L25)</formula>
    </cfRule>
  </conditionalFormatting>
  <dataValidations count="7">
    <dataValidation type="decimal" allowBlank="1" showInputMessage="1" showErrorMessage="1" sqref="O9:O13 L19:L873" xr:uid="{2EA01066-FD7A-4D6C-8CE9-DE7DEE42B2D5}">
      <formula1>0</formula1>
      <formula2>1</formula2>
    </dataValidation>
    <dataValidation type="whole" allowBlank="1" showInputMessage="1" showErrorMessage="1" sqref="D26:D1048576 D19:D23" xr:uid="{224D98CB-81BC-442F-8A05-C9A6A69055F0}">
      <formula1>1</formula1>
      <formula2>5000</formula2>
    </dataValidation>
    <dataValidation type="list" allowBlank="1" showInputMessage="1" showErrorMessage="1" sqref="B9:D13" xr:uid="{F7838FDB-675F-4B77-9776-39DAA9DFA4D7}">
      <formula1>INDIRECT(A9)</formula1>
    </dataValidation>
    <dataValidation type="list" allowBlank="1" showInputMessage="1" showErrorMessage="1" sqref="A9:A13" xr:uid="{158DC68B-0A81-4E54-A86A-5A2861ED78B8}">
      <formula1>Componente_de_Gestión</formula1>
    </dataValidation>
    <dataValidation type="list" allowBlank="1" showInputMessage="1" showErrorMessage="1" sqref="F9:F13" xr:uid="{DF6D8787-35A1-496C-A647-FB9901280C78}">
      <formula1>INDIRECT(D9)</formula1>
    </dataValidation>
    <dataValidation type="list" showInputMessage="1" showErrorMessage="1" sqref="N19:N873"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H19:H1048576</xm:sqref>
        </x14:dataValidation>
        <x14:dataValidation type="list" allowBlank="1" showInputMessage="1" showErrorMessage="1" xr:uid="{102876A5-912F-471D-858D-A1FCF6A0636B}">
          <x14:formula1>
            <xm:f>'Hoja 2'!$AH$5:$AH$65</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3" t="s">
        <v>26</v>
      </c>
      <c r="B2" s="13" t="s">
        <v>68</v>
      </c>
      <c r="C2" s="125" t="s">
        <v>40</v>
      </c>
      <c r="D2" s="125"/>
      <c r="E2" s="125"/>
      <c r="F2" s="125"/>
    </row>
    <row r="3" spans="1:51" ht="27.75" customHeight="1" x14ac:dyDescent="0.25">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4" t="s">
        <v>86</v>
      </c>
      <c r="AR3" s="33" t="s">
        <v>232</v>
      </c>
      <c r="AS3" s="34" t="s">
        <v>261</v>
      </c>
      <c r="AT3" s="36">
        <v>2023</v>
      </c>
      <c r="AU3" s="36">
        <v>2024</v>
      </c>
      <c r="AV3" s="36">
        <v>2025</v>
      </c>
      <c r="AW3" s="36">
        <v>2026</v>
      </c>
      <c r="AX3" s="35" t="s">
        <v>262</v>
      </c>
      <c r="AY3" s="51" t="s">
        <v>235</v>
      </c>
    </row>
    <row r="4" spans="1:51" ht="30" customHeight="1" x14ac:dyDescent="0.25">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4"/>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746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2026-04-30T16:00:54Z</dcterms:modified>
</cp:coreProperties>
</file>