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89CC48A6-5DE0-4094-8AAE-901C99E70CF1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'FOR-PES-006'!$A$16:$O$906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'FOR-PES-006'!$A$1:$O$18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O10" i="1"/>
  <c r="O11" i="1"/>
  <c r="G10" i="1"/>
  <c r="H10" i="1"/>
  <c r="I10" i="1"/>
  <c r="J10" i="1"/>
  <c r="L17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I11" i="1" l="1"/>
  <c r="I9" i="1"/>
  <c r="O9" i="1" s="1"/>
  <c r="J11" i="1"/>
  <c r="J9" i="1"/>
  <c r="H11" i="1" l="1"/>
  <c r="H9" i="1"/>
  <c r="G11" i="1"/>
  <c r="G9" i="1"/>
  <c r="L906" i="1" l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5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5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5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5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<sst xmlns="http://schemas.openxmlformats.org/spreadsheetml/2006/main" count="1190" uniqueCount="772">
  <si>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</si>
  <si>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</si>
  <si>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</si>
  <si>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</si>
  <si>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</si>
  <si>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</si>
  <si>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</si>
  <si>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</si>
  <si>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</si>
  <si>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</si>
  <si>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</si>
  <si>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</si>
  <si>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</si>
  <si>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</si>
  <si>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</si>
  <si>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</si>
  <si>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</si>
  <si>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</si>
  <si>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</si>
  <si>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</si>
  <si>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</si>
  <si>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</si>
  <si>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</si>
  <si>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</si>
  <si>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</si>
  <si>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</si>
  <si>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</si>
  <si>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</si>
  <si>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</si>
  <si>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</si>
  <si>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</si>
  <si>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</si>
  <si>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</si>
  <si>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</si>
  <si>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</si>
  <si>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</si>
  <si>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</si>
  <si>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</si>
  <si>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</si>
  <si>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</si>
  <si>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</si>
  <si>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</si>
  <si>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</si>
  <si>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</si>
  <si>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</si>
  <si>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</si>
  <si>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</si>
  <si>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</si>
  <si>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</si>
  <si>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</si>
  <si>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</si>
  <si>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</si>
  <si>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</si>
  <si>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</si>
  <si>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</si>
  <si>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</si>
  <si>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</si>
  <si>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</si>
  <si>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</si>
  <si>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</si>
  <si>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</si>
  <si>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</si>
  <si>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</si>
  <si>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</si>
  <si>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</si>
  <si>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</si>
  <si>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</si>
  <si>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</si>
  <si>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</si>
  <si>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</si>
  <si>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</si>
  <si>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</si>
  <si>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</si>
  <si>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</si>
  <si>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</si>
  <si>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</si>
  <si>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</si>
  <si>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</si>
  <si>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</si>
  <si>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</si>
  <si>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</si>
  <si>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</si>
  <si>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</si>
  <si>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</si>
  <si>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</si>
  <si>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</si>
  <si>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</si>
  <si>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</si>
  <si>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</si>
  <si>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</si>
  <si>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</si>
  <si>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</si>
  <si>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</si>
  <si>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</si>
  <si>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</si>
  <si>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</si>
  <si>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</si>
  <si>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</si>
  <si>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</si>
  <si>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</si>
  <si>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</si>
  <si>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</si>
  <si>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</si>
  <si>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</si>
  <si>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</si>
  <si>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</si>
  <si>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</si>
  <si>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</si>
  <si>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</si>
  <si>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</si>
  <si>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</si>
  <si>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</si>
  <si>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</si>
  <si>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</si>
  <si>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</si>
  <si>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</si>
  <si>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</si>
  <si>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</si>
  <si>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</si>
  <si>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</si>
  <si>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</si>
  <si>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</si>
  <si>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</si>
  <si>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</si>
  <si>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</si>
  <si>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</si>
  <si>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</si>
  <si>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</si>
  <si>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</si>
  <si>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</si>
  <si>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</si>
  <si>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</si>
  <si>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</si>
  <si>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</si>
  <si>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</si>
  <si>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</si>
  <si>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</si>
  <si>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</si>
  <si>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</si>
  <si>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</si>
  <si>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</si>
  <si>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</si>
  <si>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</si>
  <si>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</si>
  <si>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</si>
  <si>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</si>
  <si>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</si>
  <si>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</si>
  <si>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</si>
  <si>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</si>
  <si>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</si>
  <si>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</si>
  <si>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</si>
  <si>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</si>
  <si>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</si>
  <si>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</si>
  <si>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</si>
  <si>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</si>
  <si>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</si>
  <si>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</si>
  <si>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</si>
  <si>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</si>
  <si>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</si>
  <si>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</si>
  <si>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</si>
  <si>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</si>
  <si>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</si>
  <si>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</si>
  <si>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</si>
  <si>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</si>
  <si>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</si>
  <si>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</si>
  <si>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</si>
  <si>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</si>
  <si>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</si>
  <si>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</si>
  <si>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</si>
  <si>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</si>
  <si>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</si>
  <si>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</si>
  <si>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</si>
  <si>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</si>
  <si>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</si>
  <si>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</si>
  <si>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</si>
  <si>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</si>
  <si>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</si>
  <si>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</si>
  <si>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</si>
  <si>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</si>
  <si>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</si>
  <si>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</si>
  <si>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</si>
  <si>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</si>
  <si>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</si>
  <si>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</si>
  <si>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</si>
  <si>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</si>
  <si>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</si>
  <si>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</si>
  <si>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</si>
  <si>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</si>
  <si>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</si>
  <si>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</si>
  <si>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</si>
  <si>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</si>
  <si>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</si>
  <si>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</si>
  <si>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</si>
  <si>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</si>
  <si>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</si>
  <si>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</si>
  <si>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</si>
  <si>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</si>
  <si>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</si>
  <si>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</si>
  <si>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</si>
  <si>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</si>
  <si>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</si>
  <si>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</si>
  <si>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</si>
  <si>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</si>
  <si>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</si>
  <si>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</si>
  <si>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</si>
  <si>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</si>
  <si>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</si>
  <si>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</si>
  <si>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</si>
  <si>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</si>
  <si>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</si>
  <si>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</si>
  <si>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</si>
  <si>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</si>
  <si>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</si>
  <si>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</si>
  <si>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</si>
  <si>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</si>
  <si>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</si>
  <si>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</si>
  <si>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</si>
  <si>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</si>
  <si>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</si>
  <si>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</si>
  <si>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</si>
  <si>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</si>
  <si>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</si>
  <si>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</si>
  <si>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</si>
  <si>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</si>
  <si>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</si>
  <si>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</si>
  <si>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</si>
  <si>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</si>
  <si>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</si>
  <si>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</si>
  <si>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</si>
  <si>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</si>
  <si>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</si>
  <si>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</si>
  <si>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</si>
  <si>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</si>
  <si>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</si>
  <si>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</si>
  <si>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</si>
  <si>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</si>
  <si>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</si>
  <si>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</si>
  <si>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</si>
  <si>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</si>
  <si>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</si>
  <si>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</si>
  <si>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</si>
  <si>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</si>
  <si>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</si>
  <si>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</si>
  <si>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</si>
  <si>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</si>
  <si>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</si>
  <si>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</si>
  <si>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</si>
  <si>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</si>
  <si>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</si>
  <si>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</si>
  <si>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</si>
  <si>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</si>
  <si>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</si>
  <si>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</si>
  <si>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</si>
  <si>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</si>
  <si>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</si>
  <si>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</si>
  <si>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</si>
  <si>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</si>
  <si>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</si>
  <si>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</si>
  <si>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</si>
  <si>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</si>
  <si>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</si>
  <si>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</si>
  <si>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</si>
  <si>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</si>
  <si>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</si>
  <si>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</si>
  <si>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</si>
  <si>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</si>
  <si>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</si>
  <si>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</si>
  <si>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</si>
  <si>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</si>
  <si>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</si>
  <si>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</si>
  <si>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</si>
  <si>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</si>
  <si>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</si>
  <si>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</si>
  <si>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</si>
  <si>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</si>
  <si>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</si>
  <si>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</si>
  <si>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</si>
  <si>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</si>
  <si>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</si>
  <si>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</si>
  <si>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</si>
  <si>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</si>
  <si>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</si>
  <si>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</si>
  <si>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</si>
  <si>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</si>
  <si>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</si>
  <si>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</si>
  <si>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</si>
  <si>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</si>
  <si>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</si>
  <si>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</si>
  <si>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</si>
  <si>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</si>
  <si>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</si>
  <si>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</si>
  <si>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</si>
  <si>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</si>
  <si>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</si>
  <si>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</si>
  <si>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</si>
  <si>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</si>
  <si>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</si>
  <si>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</si>
  <si>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</si>
  <si>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</si>
  <si>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</si>
  <si>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</si>
  <si>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</si>
  <si>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</si>
  <si>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</si>
  <si>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</si>
  <si>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</si>
  <si>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</si>
  <si>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</si>
  <si>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</si>
  <si>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</si>
  <si>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</si>
  <si>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</si>
  <si>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</si>
  <si>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</si>
  <si>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</si>
  <si>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</si>
  <si>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</si>
  <si>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</si>
  <si>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</si>
  <si>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</si>
  <si>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</si>
  <si>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</si>
  <si>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</si>
  <si>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</si>
  <si>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</si>
  <si>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</si>
  <si>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</si>
  <si>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</si>
  <si>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</si>
  <si>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</si>
  <si>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</si>
  <si>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</si>
  <si>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</si>
  <si>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</si>
  <si>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</si>
  <si>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</si>
  <si>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</si>
  <si>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</si>
  <si>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</si>
  <si>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</si>
  <si>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</si>
  <si>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</si>
  <si>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</si>
  <si>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</si>
  <si>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</si>
  <si>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</si>
  <si>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</si>
  <si>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</si>
  <si>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</si>
  <si>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</si>
  <si>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</si>
  <si>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</si>
  <si>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</si>
  <si>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</si>
  <si>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</si>
  <si>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</si>
  <si>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</si>
  <si>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</si>
  <si>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</si>
  <si>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</si>
  <si>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</si>
  <si>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</si>
  <si>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</si>
  <si>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</si>
  <si>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</si>
  <si>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</si>
  <si>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</si>
  <si>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</si>
  <si>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</si>
  <si>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</si>
  <si>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</si>
  <si>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</si>
  <si>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</si>
  <si>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</si>
  <si>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</si>
  <si>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</si>
  <si>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</si>
  <si>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</si>
  <si>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</si>
  <si>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</si>
  <si>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</si>
  <si>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</si>
  <si>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</si>
  <si>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</si>
  <si>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</si>
  <si>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</si>
  <si>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</si>
  <si>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</si>
  <si>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</si>
  <si>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</si>
  <si>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</si>
  <si>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</si>
  <si>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</si>
  <si>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</si>
  <si>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</si>
  <si>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</si>
  <si>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</si>
  <si>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</si>
  <si>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</si>
  <si>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</si>
  <si>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</si>
  <si>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</si>
  <si>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</si>
  <si>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</si>
  <si>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</si>
  <si>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</si>
  <si>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</si>
  <si>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</si>
  <si>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</si>
  <si>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</si>
  <si>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</si>
  <si>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</si>
  <si>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</si>
  <si>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</si>
  <si>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</si>
  <si>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</si>
  <si>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</si>
  <si>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</si>
  <si>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</si>
  <si>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</si>
  <si>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</si>
  <si>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</si>
  <si>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</si>
  <si>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</si>
  <si>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</si>
  <si>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</si>
  <si>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</si>
  <si>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</si>
  <si>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</si>
  <si>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</si>
  <si>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</si>
  <si>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</si>
  <si>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</si>
  <si>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</si>
  <si>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</si>
  <si>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</si>
  <si>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</si>
  <si>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</si>
  <si>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</si>
  <si>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</si>
  <si>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</si>
  <si>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</si>
  <si>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</si>
  <si>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</si>
  <si>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</si>
  <si>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</si>
  <si>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</si>
  <si>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</si>
  <si>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</si>
  <si>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</si>
  <si>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</si>
  <si>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</si>
  <si>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</si>
  <si>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</si>
  <si>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</si>
  <si>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</si>
  <si>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</si>
  <si>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</si>
  <si>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</si>
  <si>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</si>
  <si>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</si>
  <si>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</si>
  <si>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</si>
  <si>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</si>
  <si>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</si>
  <si>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</si>
  <si>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</si>
  <si>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</si>
  <si>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</si>
  <si>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</si>
  <si>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</si>
  <si>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</si>
  <si>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</si>
  <si>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</si>
  <si>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</si>
  <si>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</si>
  <si>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</si>
  <si>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</si>
  <si>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</si>
  <si>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</si>
  <si>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</si>
  <si>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</si>
  <si>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</si>
  <si>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</si>
  <si>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</si>
  <si>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</si>
  <si>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</si>
  <si>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</si>
  <si>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</si>
  <si>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</si>
  <si>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</si>
  <si>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</si>
  <si>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</si>
  <si>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</si>
  <si>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</si>
  <si>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</si>
  <si>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</si>
  <si>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</si>
  <si>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</si>
  <si>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</si>
  <si>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</si>
  <si>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</si>
  <si>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</si>
  <si>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</si>
  <si>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</si>
  <si>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</si>
  <si>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</si>
  <si>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</si>
  <si>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</si>
  <si>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</si>
  <si>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</si>
  <si>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</si>
  <si>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</si>
  <si>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</si>
  <si>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</si>
  <si>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</si>
  <si>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</si>
  <si>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</si>
  <si>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</si>
  <si>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</si>
  <si>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</si>
  <si>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</si>
  <si>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</si>
  <si>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</si>
  <si>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</si>
  <si>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</si>
  <si>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</si>
  <si>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</si>
  <si>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</si>
  <si>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</si>
  <si>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</si>
  <si>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</si>
  <si>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</si>
  <si>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</si>
  <si>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</si>
  <si>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</si>
  <si>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</si>
  <si>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</si>
  <si>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</si>
  <si>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</si>
  <si>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</si>
  <si>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</si>
  <si>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</si>
  <si>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</si>
  <si>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</si>
  <si>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</si>
  <si>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</si>
  <si>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</si>
  <si>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</si>
  <si>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</si>
  <si>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</si>
  <si>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</si>
  <si>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</si>
  <si>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</si>
  <si>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</si>
  <si>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</si>
  <si>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</si>
  <si>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</si>
  <si>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</si>
  <si>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</si>
  <si>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</si>
  <si>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</si>
  <si>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</si>
  <si>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</si>
  <si>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</si>
  <si>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</si>
  <si>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</si>
  <si>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</si>
  <si>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</si>
  <si>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</si>
  <si>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</si>
  <si>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</si>
  <si>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</si>
  <si>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</si>
  <si>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</si>
  <si>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</si>
  <si>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</si>
  <si>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</si>
  <si>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</si>
  <si>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</si>
  <si>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</si>
  <si>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</si>
  <si>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</si>
  <si>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</si>
  <si>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</si>
  <si>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</si>
  <si>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</si>
  <si>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</si>
  <si>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</si>
  <si>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</si>
  <si>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</si>
  <si>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</si>
  <si>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</si>
  <si>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</si>
  <si>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</si>
  <si>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</si>
  <si>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</si>
  <si>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</si>
  <si>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</si>
  <si>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</si>
  <si>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</si>
  <si>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</si>
  <si>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</si>
  <si>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</si>
  <si>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</si>
  <si>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</si>
  <si>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</si>
  <si>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</si>
  <si>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</si>
  <si>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</si>
  <si>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</si>
  <si>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</si>
  <si>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</si>
  <si>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</si>
  <si>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</si>
  <si>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</si>
  <si>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</si>
  <si>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</si>
  <si>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</si>
  <si>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</si>
  <si>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</si>
  <si>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</si>
  <si>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</si>
  <si>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</si>
  <si>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</si>
  <si>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</si>
  <si>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</si>
  <si>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</si>
  <si>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</si>
  <si>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</si>
  <si>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</si>
  <si>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</si>
  <si>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</si>
  <si>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</si>
  <si>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</si>
  <si>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</si>
  <si>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</si>
  <si>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</si>
  <si>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</si>
  <si>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</si>
  <si>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</si>
  <si>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</si>
  <si>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</si>
  <si>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</si>
  <si>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</si>
  <si>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</si>
  <si>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</si>
  <si>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</si>
  <si>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</si>
  <si>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</si>
  <si>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</si>
  <si>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</si>
  <si>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</si>
  <si>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</si>
  <si>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</si>
  <si>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</si>
  <si>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</si>
  <si>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</si>
  <si>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</si>
  <si>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</si>
  <si>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</si>
  <si>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</si>
  <si>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</si>
  <si>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</si>
  <si>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</si>
  <si>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</si>
  <si>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</si>
  <si>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</si>
  <si>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</si>
  <si>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</si>
  <si>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</si>
  <si>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</si>
  <si>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</si>
  <si>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</si>
  <si>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</si>
  <si>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</si>
  <si>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</si>
  <si>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</si>
  <si>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</si>
  <si>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</si>
  <si>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</si>
  <si>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</si>
  <si>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</si>
  <si>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</si>
  <si>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</si>
  <si>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</si>
  <si>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</si>
  <si>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</si>
  <si>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</si>
  <si>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</si>
  <si>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</si>
  <si>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</si>
  <si>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</si>
  <si>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</si>
  <si>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</si>
  <si>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</si>
  <si>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</si>
  <si>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</si>
  <si>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</si>
  <si>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</si>
  <si>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</si>
  <si>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</si>
  <si>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</si>
  <si>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</si>
  <si>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</si>
  <si>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</si>
  <si>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</si>
  <si>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</si>
  <si>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</si>
  <si>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</si>
  <si>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</si>
  <si>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</si>
  <si>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</si>
  <si>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</si>
  <si>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</si>
  <si>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</si>
  <si>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Actualizar matriz de riesgos del sistema de seguridad y salud en el trabajo</t>
  </si>
  <si>
    <t>Matriz actualizada</t>
  </si>
  <si>
    <t>Responder de forma oportuna, efectiva y de fondo las PQRSFD de los ciudadanos y las partes interesadas</t>
  </si>
  <si>
    <t>PQRSFD respondidas a conformidad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</si>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</sst>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9" fontId="18" fillId="0" borderId="1" xfId="0" applyNumberFormat="1" applyFont="1" applyFill="1" applyBorder="1" applyAlignment="1" applyProtection="1">
      <alignment horizontal="center"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164" fontId="35" fillId="0" borderId="1" xfId="0" applyNumberFormat="1" applyFont="1" applyFill="1" applyBorder="1" applyAlignment="1" applyProtection="1">
      <alignment vertical="center" wrapText="1"/>
    </xf>
    <xf numFmtId="1" fontId="18" fillId="0" borderId="1" xfId="1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6"/>
  <sheetViews>
    <sheetView showGridLines="0" tabSelected="1" view="pageBreakPreview" topLeftCell="A7" zoomScale="90" zoomScaleNormal="90" zoomScaleSheetLayoutView="90" workbookViewId="0">
      <selection activeCell="G10" sqref="G10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107"/>
      <c r="B1" s="102" t="s">
        <v>30</v>
      </c>
      <c r="C1" s="102"/>
      <c r="D1" s="102"/>
      <c r="E1" s="102"/>
      <c r="F1" s="102"/>
      <c r="G1" s="102"/>
      <c r="H1" s="102"/>
      <c r="I1" s="102"/>
      <c r="J1" s="102"/>
      <c r="K1" s="106" t="s">
        <v>81</v>
      </c>
      <c r="L1" s="106"/>
      <c r="M1" s="106"/>
      <c r="N1" s="106"/>
      <c r="O1" s="106"/>
    </row>
    <row r="2" spans="1:15" s="1" customFormat="1" ht="24" customHeight="1" x14ac:dyDescent="0.25">
      <c r="A2" s="107"/>
      <c r="B2" s="102" t="s">
        <v>31</v>
      </c>
      <c r="C2" s="102"/>
      <c r="D2" s="102"/>
      <c r="E2" s="102"/>
      <c r="F2" s="102"/>
      <c r="G2" s="102"/>
      <c r="H2" s="102"/>
      <c r="I2" s="102"/>
      <c r="J2" s="102"/>
      <c r="K2" s="106" t="s">
        <v>757</v>
      </c>
      <c r="L2" s="106"/>
      <c r="M2" s="106"/>
      <c r="N2" s="106"/>
      <c r="O2" s="106"/>
    </row>
    <row r="3" spans="1:15" s="1" customFormat="1" ht="24" customHeight="1" x14ac:dyDescent="0.25">
      <c r="A3" s="107"/>
      <c r="B3" s="102"/>
      <c r="C3" s="102"/>
      <c r="D3" s="102"/>
      <c r="E3" s="102"/>
      <c r="F3" s="102"/>
      <c r="G3" s="102"/>
      <c r="H3" s="102"/>
      <c r="I3" s="102"/>
      <c r="J3" s="102"/>
      <c r="K3" s="106" t="s">
        <v>756</v>
      </c>
      <c r="L3" s="106"/>
      <c r="M3" s="106"/>
      <c r="N3" s="106"/>
      <c r="O3" s="106"/>
    </row>
    <row r="4" spans="1:15" s="1" customFormat="1" ht="28.5" customHeight="1" x14ac:dyDescent="0.25">
      <c r="A4" s="108" t="s">
        <v>766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6" t="s">
        <v>203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s="5" customFormat="1" ht="18" customHeight="1" x14ac:dyDescent="0.25">
      <c r="A7" s="103" t="s">
        <v>5</v>
      </c>
      <c r="B7" s="104"/>
      <c r="C7" s="104"/>
      <c r="D7" s="104"/>
      <c r="E7" s="104"/>
      <c r="F7" s="105"/>
      <c r="G7" s="103" t="s">
        <v>204</v>
      </c>
      <c r="H7" s="104"/>
      <c r="I7" s="105"/>
      <c r="J7" s="25">
        <v>2026</v>
      </c>
      <c r="K7" s="111" t="s">
        <v>753</v>
      </c>
      <c r="L7" s="111"/>
      <c r="M7" s="111"/>
      <c r="N7" s="111"/>
      <c r="O7" s="111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8" t="s">
        <v>397</v>
      </c>
      <c r="E8" s="118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12" t="s">
        <v>403</v>
      </c>
      <c r="M8" s="113"/>
      <c r="N8" s="114"/>
      <c r="O8" s="48" t="s">
        <v>84</v>
      </c>
    </row>
    <row r="9" spans="1:15" s="70" customFormat="1" ht="153" x14ac:dyDescent="0.25">
      <c r="A9" s="91" t="s">
        <v>28</v>
      </c>
      <c r="B9" s="91" t="s">
        <v>212</v>
      </c>
      <c r="C9" s="91" t="s">
        <v>208</v>
      </c>
      <c r="D9" s="119" t="s">
        <v>213</v>
      </c>
      <c r="E9" s="119"/>
      <c r="F9" s="91" t="s">
        <v>231</v>
      </c>
      <c r="G9" s="91" t="str">
        <f>IFERROR(VLOOKUP(F9,'Hoja 2'!$AX$3:$BE$176,8,FALSE)," ")</f>
        <v>PTEP 03</v>
      </c>
      <c r="H9" s="91" t="str">
        <f>IFERROR(VLOOKUP(F9,'Hoja 2'!$AX$3:$BD$176,2,FALSE),"Cumplimiento de la acción")</f>
        <v>Cumplimiento de la acción</v>
      </c>
      <c r="I9" s="88" t="str">
        <f>IFERROR(VLOOKUP(F9,'Hoja 2'!$AX$3:$BD$121,6,FALSE),"100%")</f>
        <v>100%</v>
      </c>
      <c r="J9" s="88" t="str">
        <f>IFERROR(VLOOKUP(F9,'Hoja 2'!$AX$3:$BD$121,7,FALSE),"Acción cumplida")</f>
        <v>Acción cumplida</v>
      </c>
      <c r="K9" s="21"/>
      <c r="L9" s="115"/>
      <c r="M9" s="116"/>
      <c r="N9" s="117"/>
      <c r="O9" s="89">
        <f t="shared" ref="O9:O11" si="0">IF(((K9)/I9)&gt;100%,100%,((K9)/I9))</f>
        <v>0</v>
      </c>
    </row>
    <row r="10" spans="1:15" s="70" customFormat="1" ht="153" x14ac:dyDescent="0.25">
      <c r="A10" s="91" t="s">
        <v>28</v>
      </c>
      <c r="B10" s="91" t="s">
        <v>212</v>
      </c>
      <c r="C10" s="91" t="s">
        <v>208</v>
      </c>
      <c r="D10" s="119" t="s">
        <v>230</v>
      </c>
      <c r="E10" s="119"/>
      <c r="F10" s="91" t="s">
        <v>257</v>
      </c>
      <c r="G10" s="91" t="str">
        <f>IFERROR(VLOOKUP(F10,'Hoja 2'!$AX$3:$BE$176,8,FALSE)," ")</f>
        <v>PTEP 14</v>
      </c>
      <c r="H10" s="91" t="str">
        <f>IFERROR(VLOOKUP(F10,'Hoja 2'!$AX$3:$BD$176,2,FALSE),"Cumplimiento de la acción")</f>
        <v>Cumplimiento de la acción</v>
      </c>
      <c r="I10" s="88" t="str">
        <f>IFERROR(VLOOKUP(F10,'Hoja 2'!$AX$3:$BD$121,6,FALSE),"100%")</f>
        <v>100%</v>
      </c>
      <c r="J10" s="88" t="str">
        <f>IFERROR(VLOOKUP(F10,'Hoja 2'!$AX$3:$BD$121,7,FALSE),"Acción cumplida")</f>
        <v>Acción cumplida</v>
      </c>
      <c r="K10" s="21"/>
      <c r="L10" s="115"/>
      <c r="M10" s="116"/>
      <c r="N10" s="117"/>
      <c r="O10" s="89">
        <f t="shared" si="0"/>
        <v>0</v>
      </c>
    </row>
    <row r="11" spans="1:15" s="70" customFormat="1" ht="25.5" x14ac:dyDescent="0.25">
      <c r="A11" s="86"/>
      <c r="B11" s="86"/>
      <c r="C11" s="86"/>
      <c r="D11" s="123"/>
      <c r="E11" s="123"/>
      <c r="F11" s="86"/>
      <c r="G11" s="86" t="str">
        <f>IFERROR(VLOOKUP(F11,'Hoja 2'!$AX$3:$BE$176,8,FALSE)," ")</f>
        <v xml:space="preserve"> </v>
      </c>
      <c r="H11" s="86" t="str">
        <f>IFERROR(VLOOKUP(F11,'Hoja 2'!$AX$3:$BD$176,2,FALSE),"Cumplimiento de la acción")</f>
        <v>Cumplimiento de la acción</v>
      </c>
      <c r="I11" s="124" t="str">
        <f>IFERROR(VLOOKUP(F11,'Hoja 2'!$AX$3:$BD$121,6,FALSE),"100%")</f>
        <v>100%</v>
      </c>
      <c r="J11" s="124" t="str">
        <f>IFERROR(VLOOKUP(F11,'Hoja 2'!$AX$3:$BD$121,7,FALSE),"Acción cumplida")</f>
        <v>Acción cumplida</v>
      </c>
      <c r="K11" s="66"/>
      <c r="L11" s="115"/>
      <c r="M11" s="116"/>
      <c r="N11" s="117"/>
      <c r="O11" s="89">
        <f t="shared" si="0"/>
        <v>0</v>
      </c>
    </row>
    <row r="12" spans="1:15" s="5" customFormat="1" x14ac:dyDescent="0.25">
      <c r="A12" s="22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5" customFormat="1" x14ac:dyDescent="0.25">
      <c r="A13" s="96" t="s">
        <v>758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spans="1:15" s="3" customFormat="1" ht="15" customHeight="1" x14ac:dyDescent="0.25">
      <c r="A14" s="94" t="s">
        <v>752</v>
      </c>
      <c r="B14" s="94"/>
      <c r="C14" s="94"/>
      <c r="D14" s="94"/>
      <c r="E14" s="94"/>
      <c r="F14" s="94"/>
      <c r="G14" s="94"/>
      <c r="H14" s="94"/>
      <c r="I14" s="94"/>
      <c r="J14" s="95"/>
      <c r="K14" s="99" t="s">
        <v>754</v>
      </c>
      <c r="L14" s="100"/>
      <c r="M14" s="100"/>
      <c r="N14" s="100"/>
      <c r="O14" s="101"/>
    </row>
    <row r="15" spans="1:15" s="2" customFormat="1" ht="25.5" customHeight="1" x14ac:dyDescent="0.25">
      <c r="A15" s="93" t="s">
        <v>755</v>
      </c>
      <c r="B15" s="92" t="s">
        <v>91</v>
      </c>
      <c r="C15" s="92" t="s">
        <v>201</v>
      </c>
      <c r="D15" s="92" t="s">
        <v>82</v>
      </c>
      <c r="E15" s="92" t="s">
        <v>83</v>
      </c>
      <c r="F15" s="92" t="s">
        <v>32</v>
      </c>
      <c r="G15" s="92"/>
      <c r="H15" s="92" t="s">
        <v>88</v>
      </c>
      <c r="I15" s="92" t="s">
        <v>200</v>
      </c>
      <c r="J15" s="92" t="s">
        <v>33</v>
      </c>
      <c r="K15" s="97" t="s">
        <v>404</v>
      </c>
      <c r="L15" s="97" t="s">
        <v>405</v>
      </c>
      <c r="M15" s="97" t="s">
        <v>402</v>
      </c>
      <c r="N15" s="98" t="s">
        <v>202</v>
      </c>
      <c r="O15" s="97" t="s">
        <v>34</v>
      </c>
    </row>
    <row r="16" spans="1:15" s="1" customFormat="1" ht="22.5" customHeight="1" x14ac:dyDescent="0.25">
      <c r="A16" s="93"/>
      <c r="B16" s="92"/>
      <c r="C16" s="92"/>
      <c r="D16" s="92"/>
      <c r="E16" s="92"/>
      <c r="F16" s="24" t="s">
        <v>3</v>
      </c>
      <c r="G16" s="24" t="s">
        <v>4</v>
      </c>
      <c r="H16" s="92"/>
      <c r="I16" s="92"/>
      <c r="J16" s="92"/>
      <c r="K16" s="97"/>
      <c r="L16" s="97"/>
      <c r="M16" s="97"/>
      <c r="N16" s="98"/>
      <c r="O16" s="97"/>
    </row>
    <row r="17" spans="1:15" s="4" customFormat="1" ht="38.25" x14ac:dyDescent="0.25">
      <c r="A17" s="91" t="s">
        <v>408</v>
      </c>
      <c r="B17" s="69" t="s">
        <v>280</v>
      </c>
      <c r="C17" s="69" t="s">
        <v>767</v>
      </c>
      <c r="D17" s="74">
        <v>1</v>
      </c>
      <c r="E17" s="69" t="s">
        <v>768</v>
      </c>
      <c r="F17" s="75">
        <v>46055</v>
      </c>
      <c r="G17" s="75">
        <v>46170</v>
      </c>
      <c r="H17" s="79" t="s">
        <v>89</v>
      </c>
      <c r="I17" s="69" t="s">
        <v>277</v>
      </c>
      <c r="J17" s="16" t="s">
        <v>771</v>
      </c>
      <c r="K17" s="21"/>
      <c r="L17" s="19">
        <f t="shared" ref="L17:L48" si="1">IF((K17/D17)&gt;100%,100%,(K17/D17))</f>
        <v>0</v>
      </c>
      <c r="M17" s="16"/>
      <c r="N17" s="17"/>
      <c r="O17" s="16"/>
    </row>
    <row r="18" spans="1:15" s="4" customFormat="1" ht="51" x14ac:dyDescent="0.25">
      <c r="A18" s="91" t="s">
        <v>419</v>
      </c>
      <c r="B18" s="69" t="s">
        <v>280</v>
      </c>
      <c r="C18" s="69" t="s">
        <v>769</v>
      </c>
      <c r="D18" s="76">
        <v>1</v>
      </c>
      <c r="E18" s="69" t="s">
        <v>770</v>
      </c>
      <c r="F18" s="75">
        <v>46055</v>
      </c>
      <c r="G18" s="75">
        <v>46371</v>
      </c>
      <c r="H18" s="79" t="s">
        <v>89</v>
      </c>
      <c r="I18" s="69" t="s">
        <v>277</v>
      </c>
      <c r="J18" s="16" t="s">
        <v>771</v>
      </c>
      <c r="K18" s="21"/>
      <c r="L18" s="19">
        <f t="shared" si="1"/>
        <v>0</v>
      </c>
      <c r="M18" s="16"/>
      <c r="N18" s="17"/>
      <c r="O18" s="16"/>
    </row>
    <row r="19" spans="1:15" s="4" customFormat="1" x14ac:dyDescent="0.25">
      <c r="A19" s="90"/>
      <c r="B19" s="69"/>
      <c r="C19" s="69"/>
      <c r="D19" s="76"/>
      <c r="E19" s="69"/>
      <c r="F19" s="75"/>
      <c r="G19" s="75"/>
      <c r="H19" s="79"/>
      <c r="I19" s="69"/>
      <c r="J19" s="16"/>
      <c r="K19" s="21"/>
      <c r="L19" s="19" t="e">
        <f t="shared" si="1"/>
        <v>#DIV/0!</v>
      </c>
      <c r="M19" s="16"/>
      <c r="N19" s="17"/>
      <c r="O19" s="16"/>
    </row>
    <row r="20" spans="1:15" s="4" customFormat="1" x14ac:dyDescent="0.25">
      <c r="A20" s="90"/>
      <c r="B20" s="69"/>
      <c r="C20" s="69"/>
      <c r="D20" s="74"/>
      <c r="E20" s="69"/>
      <c r="F20" s="75"/>
      <c r="G20" s="75"/>
      <c r="H20" s="79"/>
      <c r="I20" s="69"/>
      <c r="J20" s="16"/>
      <c r="K20" s="21"/>
      <c r="L20" s="19" t="e">
        <f t="shared" si="1"/>
        <v>#DIV/0!</v>
      </c>
      <c r="M20" s="16"/>
      <c r="N20" s="17"/>
      <c r="O20" s="16"/>
    </row>
    <row r="21" spans="1:15" s="4" customFormat="1" x14ac:dyDescent="0.25">
      <c r="A21" s="87"/>
      <c r="B21" s="69"/>
      <c r="C21" s="69"/>
      <c r="D21" s="74"/>
      <c r="E21" s="69"/>
      <c r="F21" s="75"/>
      <c r="G21" s="81"/>
      <c r="H21" s="79"/>
      <c r="I21" s="69"/>
      <c r="J21" s="16"/>
      <c r="K21" s="21"/>
      <c r="L21" s="19" t="e">
        <f t="shared" si="1"/>
        <v>#DIV/0!</v>
      </c>
      <c r="M21" s="16"/>
      <c r="N21" s="17"/>
      <c r="O21" s="16"/>
    </row>
    <row r="22" spans="1:15" s="1" customFormat="1" x14ac:dyDescent="0.25">
      <c r="A22" s="87"/>
      <c r="B22" s="69"/>
      <c r="C22" s="69"/>
      <c r="D22" s="74"/>
      <c r="E22" s="69"/>
      <c r="F22" s="75"/>
      <c r="G22" s="81"/>
      <c r="H22" s="79"/>
      <c r="I22" s="69"/>
      <c r="J22" s="16"/>
      <c r="K22" s="20"/>
      <c r="L22" s="19" t="e">
        <f t="shared" si="1"/>
        <v>#DIV/0!</v>
      </c>
      <c r="M22" s="16"/>
      <c r="N22" s="17"/>
      <c r="O22" s="16"/>
    </row>
    <row r="23" spans="1:15" s="1" customFormat="1" x14ac:dyDescent="0.25">
      <c r="A23" s="85"/>
      <c r="B23" s="69"/>
      <c r="C23" s="69"/>
      <c r="D23" s="76"/>
      <c r="E23" s="69"/>
      <c r="F23" s="75"/>
      <c r="G23" s="75"/>
      <c r="H23" s="79"/>
      <c r="I23" s="69"/>
      <c r="J23" s="16"/>
      <c r="K23" s="68"/>
      <c r="L23" s="19" t="e">
        <f t="shared" si="1"/>
        <v>#DIV/0!</v>
      </c>
      <c r="M23" s="16"/>
      <c r="N23" s="17"/>
      <c r="O23" s="16"/>
    </row>
    <row r="24" spans="1:15" s="1" customFormat="1" x14ac:dyDescent="0.25">
      <c r="A24" s="85"/>
      <c r="B24" s="69"/>
      <c r="C24" s="69"/>
      <c r="D24" s="74"/>
      <c r="E24" s="69"/>
      <c r="F24" s="75"/>
      <c r="G24" s="75"/>
      <c r="H24" s="79"/>
      <c r="I24" s="69"/>
      <c r="J24" s="16"/>
      <c r="K24" s="20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85"/>
      <c r="B25" s="69"/>
      <c r="C25" s="77"/>
      <c r="D25" s="76"/>
      <c r="E25" s="75"/>
      <c r="F25" s="75"/>
      <c r="G25" s="75"/>
      <c r="H25" s="79"/>
      <c r="I25" s="69"/>
      <c r="J25" s="16"/>
      <c r="K25" s="67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85"/>
      <c r="B26" s="69"/>
      <c r="C26" s="69"/>
      <c r="D26" s="76"/>
      <c r="E26" s="69"/>
      <c r="F26" s="75"/>
      <c r="G26" s="75"/>
      <c r="H26" s="79"/>
      <c r="I26" s="69"/>
      <c r="J26" s="16"/>
      <c r="K26" s="68"/>
      <c r="L26" s="19" t="e">
        <f t="shared" si="1"/>
        <v>#DIV/0!</v>
      </c>
      <c r="M26" s="16"/>
      <c r="N26" s="17"/>
      <c r="O26" s="16"/>
    </row>
    <row r="27" spans="1:15" s="4" customFormat="1" x14ac:dyDescent="0.25">
      <c r="A27" s="85"/>
      <c r="B27" s="69"/>
      <c r="C27" s="69"/>
      <c r="D27" s="78"/>
      <c r="E27" s="69"/>
      <c r="F27" s="75"/>
      <c r="G27" s="75"/>
      <c r="H27" s="79"/>
      <c r="I27" s="69"/>
      <c r="J27" s="16"/>
      <c r="K27" s="20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85"/>
      <c r="B28" s="69"/>
      <c r="C28" s="69"/>
      <c r="D28" s="78"/>
      <c r="E28" s="69"/>
      <c r="F28" s="75"/>
      <c r="G28" s="75"/>
      <c r="H28" s="79"/>
      <c r="I28" s="69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85"/>
      <c r="B29" s="69"/>
      <c r="C29" s="69"/>
      <c r="D29" s="80"/>
      <c r="E29" s="69"/>
      <c r="F29" s="75"/>
      <c r="G29" s="75"/>
      <c r="H29" s="79"/>
      <c r="I29" s="69"/>
      <c r="J29" s="16"/>
      <c r="K29" s="68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85"/>
      <c r="B30" s="69"/>
      <c r="C30" s="69"/>
      <c r="D30" s="78"/>
      <c r="E30" s="69"/>
      <c r="F30" s="75"/>
      <c r="G30" s="75"/>
      <c r="H30" s="79"/>
      <c r="I30" s="69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85"/>
      <c r="B31" s="69"/>
      <c r="C31" s="69"/>
      <c r="D31" s="78"/>
      <c r="E31" s="69"/>
      <c r="F31" s="81"/>
      <c r="G31" s="81"/>
      <c r="H31" s="82"/>
      <c r="I31" s="69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85"/>
      <c r="B32" s="69"/>
      <c r="C32" s="69"/>
      <c r="D32" s="78"/>
      <c r="E32" s="69"/>
      <c r="F32" s="75"/>
      <c r="G32" s="75"/>
      <c r="H32" s="79"/>
      <c r="I32" s="69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85"/>
      <c r="B33" s="69"/>
      <c r="C33" s="69"/>
      <c r="D33" s="78"/>
      <c r="E33" s="69"/>
      <c r="F33" s="75"/>
      <c r="G33" s="75"/>
      <c r="H33" s="79"/>
      <c r="I33" s="69"/>
      <c r="J33" s="73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5"/>
      <c r="B34" s="69"/>
      <c r="C34" s="69"/>
      <c r="D34" s="78"/>
      <c r="E34" s="69"/>
      <c r="F34" s="75"/>
      <c r="G34" s="75"/>
      <c r="H34" s="75"/>
      <c r="I34" s="69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5"/>
      <c r="B35" s="69"/>
      <c r="C35" s="69"/>
      <c r="D35" s="78"/>
      <c r="E35" s="75"/>
      <c r="F35" s="75"/>
      <c r="G35" s="75"/>
      <c r="H35" s="75"/>
      <c r="I35" s="69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85"/>
      <c r="B36" s="69"/>
      <c r="C36" s="69"/>
      <c r="D36" s="78"/>
      <c r="E36" s="69"/>
      <c r="F36" s="75"/>
      <c r="G36" s="75"/>
      <c r="H36" s="79"/>
      <c r="I36" s="69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85"/>
      <c r="B37" s="69"/>
      <c r="C37" s="69"/>
      <c r="D37" s="78"/>
      <c r="E37" s="69"/>
      <c r="F37" s="75"/>
      <c r="G37" s="75"/>
      <c r="H37" s="79"/>
      <c r="I37" s="69"/>
      <c r="J37" s="16"/>
      <c r="K37" s="20"/>
      <c r="L37" s="19" t="e">
        <f t="shared" si="1"/>
        <v>#DIV/0!</v>
      </c>
      <c r="M37" s="16"/>
      <c r="N37" s="17"/>
      <c r="O37" s="16"/>
    </row>
    <row r="38" spans="1:15" s="1" customFormat="1" x14ac:dyDescent="0.25">
      <c r="A38" s="85"/>
      <c r="B38" s="69"/>
      <c r="C38" s="75"/>
      <c r="D38" s="78"/>
      <c r="E38" s="75"/>
      <c r="F38" s="75"/>
      <c r="G38" s="75"/>
      <c r="H38" s="75"/>
      <c r="I38" s="69"/>
      <c r="J38" s="16"/>
      <c r="K38" s="20"/>
      <c r="L38" s="19" t="e">
        <f t="shared" si="1"/>
        <v>#DIV/0!</v>
      </c>
      <c r="M38" s="16"/>
      <c r="N38" s="17"/>
      <c r="O38" s="16"/>
    </row>
    <row r="39" spans="1:15" s="1" customFormat="1" x14ac:dyDescent="0.25">
      <c r="A39" s="85"/>
      <c r="B39" s="69"/>
      <c r="C39" s="69"/>
      <c r="D39" s="76"/>
      <c r="E39" s="69"/>
      <c r="F39" s="75"/>
      <c r="G39" s="75"/>
      <c r="H39" s="79"/>
      <c r="I39" s="69"/>
      <c r="J39" s="16"/>
      <c r="K39" s="68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85"/>
      <c r="B40" s="69"/>
      <c r="C40" s="69"/>
      <c r="D40" s="83"/>
      <c r="E40" s="69"/>
      <c r="F40" s="75"/>
      <c r="G40" s="75"/>
      <c r="H40" s="79"/>
      <c r="I40" s="84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85"/>
      <c r="B41" s="69"/>
      <c r="C41" s="75"/>
      <c r="D41" s="78"/>
      <c r="E41" s="75"/>
      <c r="F41" s="75"/>
      <c r="G41" s="75"/>
      <c r="H41" s="75"/>
      <c r="I41" s="69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85"/>
      <c r="B42" s="69"/>
      <c r="C42" s="69"/>
      <c r="D42" s="78"/>
      <c r="E42" s="69"/>
      <c r="F42" s="75"/>
      <c r="G42" s="75"/>
      <c r="H42" s="75"/>
      <c r="I42" s="69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85"/>
      <c r="B43" s="69"/>
      <c r="C43" s="69"/>
      <c r="D43" s="78"/>
      <c r="E43" s="69"/>
      <c r="F43" s="75"/>
      <c r="G43" s="75"/>
      <c r="H43" s="75"/>
      <c r="I43" s="69"/>
      <c r="J43" s="16"/>
      <c r="K43" s="20"/>
      <c r="L43" s="19" t="e">
        <f t="shared" si="1"/>
        <v>#DIV/0!</v>
      </c>
      <c r="M43" s="16"/>
      <c r="N43" s="17"/>
      <c r="O43" s="16"/>
    </row>
    <row r="44" spans="1:15" s="29" customFormat="1" x14ac:dyDescent="0.25">
      <c r="A44" s="85"/>
      <c r="B44" s="69"/>
      <c r="C44" s="69"/>
      <c r="D44" s="78"/>
      <c r="E44" s="69"/>
      <c r="F44" s="75"/>
      <c r="G44" s="81"/>
      <c r="H44" s="75"/>
      <c r="I44" s="69"/>
      <c r="J44" s="16"/>
      <c r="K44" s="20"/>
      <c r="L44" s="19" t="e">
        <f t="shared" si="1"/>
        <v>#DIV/0!</v>
      </c>
      <c r="M44" s="16"/>
      <c r="N44" s="17"/>
      <c r="O44" s="16"/>
    </row>
    <row r="45" spans="1:15" s="1" customFormat="1" x14ac:dyDescent="0.25">
      <c r="A45" s="85"/>
      <c r="B45" s="69"/>
      <c r="C45" s="69"/>
      <c r="D45" s="78"/>
      <c r="E45" s="69"/>
      <c r="F45" s="75"/>
      <c r="G45" s="75"/>
      <c r="H45" s="75"/>
      <c r="I45" s="69"/>
      <c r="J45" s="16"/>
      <c r="K45" s="20"/>
      <c r="L45" s="19" t="e">
        <f t="shared" si="1"/>
        <v>#DIV/0!</v>
      </c>
      <c r="M45" s="16"/>
      <c r="N45" s="17"/>
      <c r="O45" s="16"/>
    </row>
    <row r="46" spans="1:15" s="1" customFormat="1" x14ac:dyDescent="0.25">
      <c r="A46" s="85"/>
      <c r="B46" s="69"/>
      <c r="C46" s="69"/>
      <c r="D46" s="78"/>
      <c r="E46" s="69"/>
      <c r="F46" s="75"/>
      <c r="G46" s="75"/>
      <c r="H46" s="75"/>
      <c r="I46" s="69"/>
      <c r="J46" s="16"/>
      <c r="K46" s="20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85"/>
      <c r="B47" s="69"/>
      <c r="C47" s="69"/>
      <c r="D47" s="78"/>
      <c r="E47" s="69"/>
      <c r="F47" s="75"/>
      <c r="G47" s="81"/>
      <c r="H47" s="75"/>
      <c r="I47" s="69"/>
      <c r="J47" s="16"/>
      <c r="K47" s="20"/>
      <c r="L47" s="19" t="e">
        <f t="shared" si="1"/>
        <v>#DIV/0!</v>
      </c>
      <c r="M47" s="16"/>
      <c r="N47" s="17"/>
      <c r="O47" s="16"/>
    </row>
    <row r="48" spans="1:15" s="29" customFormat="1" x14ac:dyDescent="0.25">
      <c r="A48" s="85"/>
      <c r="B48" s="69"/>
      <c r="C48" s="69"/>
      <c r="D48" s="78"/>
      <c r="E48" s="69"/>
      <c r="F48" s="75"/>
      <c r="G48" s="75"/>
      <c r="H48" s="75"/>
      <c r="I48" s="69"/>
      <c r="J48" s="16"/>
      <c r="K48" s="20"/>
      <c r="L48" s="19" t="e">
        <f t="shared" si="1"/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>IF((K49/D49)&gt;100%,100%,(K49/D49))</f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ref="L50:L84" si="2">IF((K50/D50)&gt;100%,100%,(K50/D50))</f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2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2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2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2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2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ref="L85:L148" si="3">IF((K85/D85)&gt;100%,100%,(K85/D85))</f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ref="L149:L212" si="4">IF((K149/D149)&gt;100%,100%,(K149/D149))</f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ref="L213:L276" si="5">IF((K213/D213)&gt;100%,100%,(K213/D213))</f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ref="L277:L340" si="6">IF((K277/D277)&gt;100%,100%,(K277/D277))</f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ref="L341:L404" si="7">IF((K341/D341)&gt;100%,100%,(K341/D341))</f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ref="L405:L468" si="8">IF((K405/D405)&gt;100%,100%,(K405/D405))</f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ref="L469:L532" si="9">IF((K469/D469)&gt;100%,100%,(K469/D469))</f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ref="L533:L596" si="10">IF((K533/D533)&gt;100%,100%,(K533/D533))</f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ref="L597:L660" si="11">IF((K597/D597)&gt;100%,100%,(K597/D597))</f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ref="L661:L724" si="12">IF((K661/D661)&gt;100%,100%,(K661/D661))</f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ref="L725:L788" si="13">IF((K725/D725)&gt;100%,100%,(K725/D725))</f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ref="L789:L852" si="14">IF((K789/D789)&gt;100%,100%,(K789/D789))</f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ref="L853:L906" si="15">IF((K853/D853)&gt;100%,100%,(K853/D853))</f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</sheetData>
  <sheetProtection algorithmName="SHA-512" hashValue="yOPMtbilewSqMBcrc6bF2VX5hIfUZ7+hlHkWAVxt++UTPFSm5hZIOAtN8CLy/mJljdh0BkcgMtuKcWHjU8Lz4g==" saltValue="RAAXWktj7ee+WGEwFv0pSQ==" spinCount="100000" sheet="1" objects="1" scenarios="1" formatCells="0" insertRows="0" autoFilter="0"/>
  <dataConsolidate/>
  <mergeCells count="36">
    <mergeCell ref="D9:E9"/>
    <mergeCell ref="D11:E11"/>
    <mergeCell ref="D10:E10"/>
    <mergeCell ref="L10:N10"/>
    <mergeCell ref="J15:J16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1:N11"/>
    <mergeCell ref="D8:E8"/>
    <mergeCell ref="H15:H16"/>
    <mergeCell ref="A15:A16"/>
    <mergeCell ref="A14:J14"/>
    <mergeCell ref="A13:O13"/>
    <mergeCell ref="C15:C16"/>
    <mergeCell ref="F15:G15"/>
    <mergeCell ref="M15:M16"/>
    <mergeCell ref="N15:N16"/>
    <mergeCell ref="O15:O16"/>
    <mergeCell ref="B15:B16"/>
    <mergeCell ref="D15:D16"/>
    <mergeCell ref="E15:E16"/>
    <mergeCell ref="K14:O14"/>
    <mergeCell ref="K15:K16"/>
    <mergeCell ref="I15:I16"/>
    <mergeCell ref="L15:L16"/>
  </mergeCells>
  <conditionalFormatting sqref="L17:L906">
    <cfRule type="containsErrors" dxfId="2" priority="35">
      <formula>ISERROR(L17)</formula>
    </cfRule>
  </conditionalFormatting>
  <conditionalFormatting sqref="O9:O11">
    <cfRule type="containsErrors" dxfId="1" priority="10">
      <formula>ISERROR(O9)</formula>
    </cfRule>
  </conditionalFormatting>
  <dataValidations count="7">
    <dataValidation type="decimal" allowBlank="1" showInputMessage="1" showErrorMessage="1" sqref="O9:O11 L17:L906" xr:uid="{2EA01066-FD7A-4D6C-8CE9-DE7DEE42B2D5}">
      <formula1>0</formula1>
      <formula2>1</formula2>
    </dataValidation>
    <dataValidation type="whole" allowBlank="1" showInputMessage="1" showErrorMessage="1" sqref="D35 D38:D1048576 D17:D32" xr:uid="{224D98CB-81BC-442F-8A05-C9A6A69055F0}">
      <formula1>1</formula1>
      <formula2>5000</formula2>
    </dataValidation>
    <dataValidation type="list" showInputMessage="1" showErrorMessage="1" sqref="N17:N906" xr:uid="{DE8880AD-4086-4615-BB21-13B881D4E458}">
      <formula1>PERIODO_DE_SEGUIMIENTO</formula1>
    </dataValidation>
    <dataValidation type="list" allowBlank="1" showInputMessage="1" showErrorMessage="1" sqref="I17:I1048576" xr:uid="{48283215-8782-4E71-AF97-A045AC9C38E9}">
      <formula1>NOMBRE_PROCESO</formula1>
    </dataValidation>
    <dataValidation type="list" allowBlank="1" showInputMessage="1" showErrorMessage="1" sqref="F9:F11" xr:uid="{DF6D8787-35A1-496C-A647-FB9901280C78}">
      <formula1>INDIRECT(D9)</formula1>
    </dataValidation>
    <dataValidation type="list" allowBlank="1" showInputMessage="1" showErrorMessage="1" sqref="A9:A11" xr:uid="{158DC68B-0A81-4E54-A86A-5A2861ED78B8}">
      <formula1>Componente_de_Gestión</formula1>
    </dataValidation>
    <dataValidation type="list" allowBlank="1" showInputMessage="1" showErrorMessage="1" sqref="B9:D11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B33:B1048576 B17:B31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B32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20" t="s">
        <v>26</v>
      </c>
      <c r="B2" s="13" t="s">
        <v>77</v>
      </c>
      <c r="C2" s="122" t="s">
        <v>40</v>
      </c>
      <c r="D2" s="122"/>
      <c r="E2" s="122"/>
      <c r="F2" s="122"/>
    </row>
    <row r="3" spans="1:57" ht="27.75" customHeight="1" x14ac:dyDescent="0.25">
      <c r="A3" s="120"/>
      <c r="B3" s="120" t="s">
        <v>42</v>
      </c>
      <c r="C3" s="120" t="s">
        <v>41</v>
      </c>
      <c r="D3" s="120" t="s">
        <v>2</v>
      </c>
      <c r="E3" s="120" t="s">
        <v>205</v>
      </c>
      <c r="F3" s="120" t="s">
        <v>206</v>
      </c>
      <c r="G3" s="120" t="s">
        <v>169</v>
      </c>
      <c r="H3" s="120" t="s">
        <v>27</v>
      </c>
      <c r="I3" s="120" t="s">
        <v>43</v>
      </c>
      <c r="J3" s="120" t="s">
        <v>44</v>
      </c>
      <c r="K3" s="120" t="s">
        <v>514</v>
      </c>
      <c r="L3" s="120" t="s">
        <v>50</v>
      </c>
      <c r="M3" s="120" t="s">
        <v>45</v>
      </c>
      <c r="N3" s="120" t="s">
        <v>46</v>
      </c>
      <c r="O3" s="120" t="s">
        <v>47</v>
      </c>
      <c r="P3" s="120" t="s">
        <v>48</v>
      </c>
      <c r="Q3" s="120" t="s">
        <v>49</v>
      </c>
      <c r="R3" s="120" t="s">
        <v>28</v>
      </c>
      <c r="S3" s="120" t="s">
        <v>207</v>
      </c>
      <c r="T3" s="120" t="s">
        <v>208</v>
      </c>
      <c r="V3" s="120" t="s">
        <v>209</v>
      </c>
      <c r="X3" s="120" t="s">
        <v>210</v>
      </c>
      <c r="Z3" s="120" t="s">
        <v>211</v>
      </c>
      <c r="AB3" s="120" t="s">
        <v>60</v>
      </c>
      <c r="AD3" s="120" t="s">
        <v>58</v>
      </c>
      <c r="AE3" s="120" t="s">
        <v>57</v>
      </c>
      <c r="AG3" s="120" t="s">
        <v>78</v>
      </c>
      <c r="AH3" s="120" t="s">
        <v>87</v>
      </c>
      <c r="AI3" s="121" t="s">
        <v>97</v>
      </c>
      <c r="AK3" s="120" t="s">
        <v>59</v>
      </c>
      <c r="AM3" s="120" t="s">
        <v>60</v>
      </c>
      <c r="AN3" s="120" t="s">
        <v>58</v>
      </c>
      <c r="AO3" s="120" t="s">
        <v>57</v>
      </c>
      <c r="AQ3" s="120" t="s">
        <v>78</v>
      </c>
      <c r="AR3" s="120" t="s">
        <v>87</v>
      </c>
      <c r="AS3" s="120" t="s">
        <v>96</v>
      </c>
      <c r="AT3" s="121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120"/>
      <c r="X4" s="120"/>
      <c r="Z4" s="120"/>
      <c r="AB4" s="120"/>
      <c r="AD4" s="120"/>
      <c r="AE4" s="120"/>
      <c r="AG4" s="120"/>
      <c r="AH4" s="120"/>
      <c r="AI4" s="121"/>
      <c r="AK4" s="120"/>
      <c r="AM4" s="120"/>
      <c r="AN4" s="120"/>
      <c r="AO4" s="120"/>
      <c r="AQ4" s="120"/>
      <c r="AR4" s="120"/>
      <c r="AS4" s="120"/>
      <c r="AT4" s="121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2026-01-26T14:17:42Z</dcterms:modified>
</cp:coreProperties>
</file>