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2F4F50E2-E589-4392-8E9A-7D8C6131DD12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'FOR-PES-006'!$A$22:$O$913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'FOR-PES-006'!$A$1:$O$30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G13" i="1"/>
  <c r="H13" i="1"/>
  <c r="I13" i="1"/>
  <c r="J13" i="1"/>
  <c r="G14" i="1"/>
  <c r="H14" i="1"/>
  <c r="I14" i="1"/>
  <c r="J14" i="1"/>
  <c r="G15" i="1"/>
  <c r="H15" i="1"/>
  <c r="I15" i="1"/>
  <c r="J15" i="1"/>
  <c r="L24" i="1"/>
  <c r="L25" i="1"/>
  <c r="L26" i="1"/>
  <c r="L27" i="1"/>
  <c r="G12" i="1"/>
  <c r="G10" i="1"/>
  <c r="H10" i="1"/>
  <c r="I10" i="1"/>
  <c r="J10" i="1"/>
  <c r="G11" i="1"/>
  <c r="H11" i="1"/>
  <c r="I11" i="1"/>
  <c r="J11" i="1"/>
  <c r="L23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I16" i="1" l="1"/>
  <c r="I17" i="1"/>
  <c r="I12" i="1"/>
  <c r="I9" i="1"/>
  <c r="O9" i="1" s="1"/>
  <c r="J12" i="1"/>
  <c r="J16" i="1"/>
  <c r="J17" i="1"/>
  <c r="J9" i="1"/>
  <c r="H17" i="1" l="1"/>
  <c r="H16" i="1"/>
  <c r="H12" i="1"/>
  <c r="H9" i="1"/>
  <c r="G17" i="1"/>
  <c r="G16" i="1"/>
  <c r="G9" i="1"/>
  <c r="L913" i="1" l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21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21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2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21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21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<sst xmlns="http://schemas.openxmlformats.org/spreadsheetml/2006/main" count="1260" uniqueCount="783">
  <si>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</si>
  <si>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</si>
  <si>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</si>
  <si>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</si>
  <si>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</si>
  <si>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</si>
  <si>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</si>
  <si>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</si>
  <si>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</si>
  <si>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</si>
  <si>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</si>
  <si>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</si>
  <si>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</si>
  <si>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</si>
  <si>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</si>
  <si>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</si>
  <si>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</si>
  <si>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</si>
  <si>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</si>
  <si>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</si>
  <si>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</si>
  <si>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</si>
  <si>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</si>
  <si>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</si>
  <si>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</si>
  <si>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</si>
  <si>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</si>
  <si>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</si>
  <si>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</si>
  <si>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</si>
  <si>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</si>
  <si>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</si>
  <si>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</si>
  <si>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</si>
  <si>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</si>
  <si>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</si>
  <si>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</si>
  <si>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</si>
  <si>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</si>
  <si>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</si>
  <si>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</si>
  <si>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</si>
  <si>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</si>
  <si>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</si>
  <si>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</si>
  <si>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</si>
  <si>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</si>
  <si>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</si>
  <si>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</si>
  <si>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</si>
  <si>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</si>
  <si>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</si>
  <si>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</si>
  <si>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</si>
  <si>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</si>
  <si>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</si>
  <si>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</si>
  <si>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</si>
  <si>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</si>
  <si>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</si>
  <si>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</si>
  <si>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</si>
  <si>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</si>
  <si>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</si>
  <si>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</si>
  <si>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</si>
  <si>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</si>
  <si>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</si>
  <si>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</si>
  <si>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</si>
  <si>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</si>
  <si>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</si>
  <si>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</si>
  <si>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</si>
  <si>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</si>
  <si>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</si>
  <si>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</si>
  <si>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</si>
  <si>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</si>
  <si>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</si>
  <si>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</si>
  <si>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</si>
  <si>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</si>
  <si>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</si>
  <si>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</si>
  <si>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</si>
  <si>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</si>
  <si>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</si>
  <si>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</si>
  <si>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</si>
  <si>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</si>
  <si>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</si>
  <si>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</si>
  <si>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</si>
  <si>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</si>
  <si>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</si>
  <si>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</si>
  <si>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</si>
  <si>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</si>
  <si>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</si>
  <si>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</si>
  <si>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</si>
  <si>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</si>
  <si>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</si>
  <si>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</si>
  <si>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</si>
  <si>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</si>
  <si>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</si>
  <si>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</si>
  <si>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</si>
  <si>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</si>
  <si>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</si>
  <si>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</si>
  <si>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</si>
  <si>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</si>
  <si>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</si>
  <si>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</si>
  <si>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</si>
  <si>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</si>
  <si>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</si>
  <si>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</si>
  <si>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</si>
  <si>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</si>
  <si>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</si>
  <si>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</si>
  <si>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</si>
  <si>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</si>
  <si>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</si>
  <si>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</si>
  <si>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</si>
  <si>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</si>
  <si>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</si>
  <si>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</si>
  <si>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</si>
  <si>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</si>
  <si>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</si>
  <si>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</si>
  <si>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</si>
  <si>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</si>
  <si>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</si>
  <si>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</si>
  <si>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</si>
  <si>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</si>
  <si>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</si>
  <si>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</si>
  <si>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</si>
  <si>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</si>
  <si>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</si>
  <si>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</si>
  <si>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</si>
  <si>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</si>
  <si>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</si>
  <si>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</si>
  <si>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</si>
  <si>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</si>
  <si>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</si>
  <si>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</si>
  <si>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</si>
  <si>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</si>
  <si>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</si>
  <si>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</si>
  <si>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</si>
  <si>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</si>
  <si>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</si>
  <si>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</si>
  <si>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</si>
  <si>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</si>
  <si>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</si>
  <si>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</si>
  <si>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</si>
  <si>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</si>
  <si>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</si>
  <si>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</si>
  <si>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</si>
  <si>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</si>
  <si>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</si>
  <si>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</si>
  <si>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</si>
  <si>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</si>
  <si>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</si>
  <si>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</si>
  <si>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</si>
  <si>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</si>
  <si>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</si>
  <si>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</si>
  <si>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</si>
  <si>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</si>
  <si>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</si>
  <si>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</si>
  <si>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</si>
  <si>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</si>
  <si>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</si>
  <si>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</si>
  <si>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</si>
  <si>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</si>
  <si>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</si>
  <si>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</si>
  <si>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</si>
  <si>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</si>
  <si>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</si>
  <si>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</si>
  <si>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</si>
  <si>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</si>
  <si>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</si>
  <si>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</si>
  <si>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</si>
  <si>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</si>
  <si>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</si>
  <si>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</si>
  <si>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</si>
  <si>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</si>
  <si>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</si>
  <si>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</si>
  <si>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</si>
  <si>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</si>
  <si>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</si>
  <si>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</si>
  <si>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</si>
  <si>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</si>
  <si>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</si>
  <si>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</si>
  <si>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</si>
  <si>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</si>
  <si>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</si>
  <si>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</si>
  <si>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</si>
  <si>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</si>
  <si>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</si>
  <si>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</si>
  <si>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</si>
  <si>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</si>
  <si>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</si>
  <si>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</si>
  <si>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</si>
  <si>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</si>
  <si>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</si>
  <si>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</si>
  <si>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</si>
  <si>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</si>
  <si>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</si>
  <si>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</si>
  <si>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</si>
  <si>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</si>
  <si>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</si>
  <si>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</si>
  <si>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</si>
  <si>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</si>
  <si>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</si>
  <si>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</si>
  <si>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</si>
  <si>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</si>
  <si>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</si>
  <si>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</si>
  <si>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</si>
  <si>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</si>
  <si>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</si>
  <si>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</si>
  <si>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</si>
  <si>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</si>
  <si>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</si>
  <si>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</si>
  <si>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</si>
  <si>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</si>
  <si>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</si>
  <si>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</si>
  <si>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</si>
  <si>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</si>
  <si>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</si>
  <si>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</si>
  <si>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</si>
  <si>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</si>
  <si>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</si>
  <si>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</si>
  <si>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</si>
  <si>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</si>
  <si>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</si>
  <si>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</si>
  <si>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</si>
  <si>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</si>
  <si>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</si>
  <si>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</si>
  <si>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</si>
  <si>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</si>
  <si>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</si>
  <si>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</si>
  <si>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</si>
  <si>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</si>
  <si>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</si>
  <si>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</si>
  <si>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</si>
  <si>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</si>
  <si>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</si>
  <si>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</si>
  <si>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</si>
  <si>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</si>
  <si>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</si>
  <si>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</si>
  <si>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</si>
  <si>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</si>
  <si>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</si>
  <si>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</si>
  <si>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</si>
  <si>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</si>
  <si>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</si>
  <si>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</si>
  <si>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</si>
  <si>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</si>
  <si>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</si>
  <si>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</si>
  <si>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</si>
  <si>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</si>
  <si>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</si>
  <si>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</si>
  <si>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</si>
  <si>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</si>
  <si>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</si>
  <si>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</si>
  <si>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</si>
  <si>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</si>
  <si>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</si>
  <si>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</si>
  <si>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</si>
  <si>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</si>
  <si>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</si>
  <si>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</si>
  <si>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</si>
  <si>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</si>
  <si>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</si>
  <si>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</si>
  <si>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</si>
  <si>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</si>
  <si>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</si>
  <si>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</si>
  <si>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</si>
  <si>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</si>
  <si>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</si>
  <si>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</si>
  <si>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</si>
  <si>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</si>
  <si>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</si>
  <si>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</si>
  <si>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</si>
  <si>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</si>
  <si>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</si>
  <si>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</si>
  <si>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</si>
  <si>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</si>
  <si>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</si>
  <si>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</si>
  <si>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</si>
  <si>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</si>
  <si>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</si>
  <si>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</si>
  <si>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</si>
  <si>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</si>
  <si>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</si>
  <si>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</si>
  <si>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</si>
  <si>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</si>
  <si>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</si>
  <si>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</si>
  <si>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</si>
  <si>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</si>
  <si>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</si>
  <si>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</si>
  <si>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</si>
  <si>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</si>
  <si>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</si>
  <si>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</si>
  <si>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</si>
  <si>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</si>
  <si>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</si>
  <si>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</si>
  <si>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</si>
  <si>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</si>
  <si>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</si>
  <si>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</si>
  <si>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</si>
  <si>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</si>
  <si>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</si>
  <si>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</si>
  <si>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</si>
  <si>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</si>
  <si>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</si>
  <si>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</si>
  <si>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</si>
  <si>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</si>
  <si>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</si>
  <si>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</si>
  <si>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</si>
  <si>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</si>
  <si>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</si>
  <si>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</si>
  <si>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</si>
  <si>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</si>
  <si>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</si>
  <si>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</si>
  <si>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</si>
  <si>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</si>
  <si>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</si>
  <si>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</si>
  <si>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</si>
  <si>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</si>
  <si>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</si>
  <si>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</si>
  <si>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</si>
  <si>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</si>
  <si>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</si>
  <si>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</si>
  <si>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</si>
  <si>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</si>
  <si>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</si>
  <si>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</si>
  <si>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</si>
  <si>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</si>
  <si>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</si>
  <si>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</si>
  <si>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</si>
  <si>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</si>
  <si>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</si>
  <si>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</si>
  <si>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</si>
  <si>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</si>
  <si>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</si>
  <si>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</si>
  <si>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</si>
  <si>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</si>
  <si>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</si>
  <si>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</si>
  <si>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</si>
  <si>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</si>
  <si>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</si>
  <si>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</si>
  <si>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</si>
  <si>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</si>
  <si>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</si>
  <si>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</si>
  <si>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</si>
  <si>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</si>
  <si>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</si>
  <si>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</si>
  <si>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</si>
  <si>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</si>
  <si>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</si>
  <si>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</si>
  <si>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</si>
  <si>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</si>
  <si>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</si>
  <si>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</si>
  <si>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</si>
  <si>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</si>
  <si>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</si>
  <si>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</si>
  <si>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</si>
  <si>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</si>
  <si>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</si>
  <si>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</si>
  <si>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</si>
  <si>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</si>
  <si>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</si>
  <si>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</si>
  <si>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</si>
  <si>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</si>
  <si>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</si>
  <si>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</si>
  <si>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</si>
  <si>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</si>
  <si>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</si>
  <si>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</si>
  <si>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</si>
  <si>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</si>
  <si>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</si>
  <si>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</si>
  <si>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</si>
  <si>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</si>
  <si>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</si>
  <si>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</si>
  <si>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</si>
  <si>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</si>
  <si>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</si>
  <si>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</si>
  <si>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</si>
  <si>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</si>
  <si>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</si>
  <si>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</si>
  <si>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</si>
  <si>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</si>
  <si>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</si>
  <si>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</si>
  <si>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</si>
  <si>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</si>
  <si>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</si>
  <si>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</si>
  <si>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</si>
  <si>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</si>
  <si>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</si>
  <si>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</si>
  <si>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</si>
  <si>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</si>
  <si>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</si>
  <si>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</si>
  <si>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</si>
  <si>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</si>
  <si>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</si>
  <si>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</si>
  <si>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</si>
  <si>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</si>
  <si>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</si>
  <si>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</si>
  <si>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</si>
  <si>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</si>
  <si>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</si>
  <si>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</si>
  <si>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</si>
  <si>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</si>
  <si>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</si>
  <si>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</si>
  <si>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</si>
  <si>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</si>
  <si>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</si>
  <si>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</si>
  <si>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</si>
  <si>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</si>
  <si>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</si>
  <si>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</si>
  <si>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</si>
  <si>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</si>
  <si>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</si>
  <si>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</si>
  <si>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</si>
  <si>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</si>
  <si>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</si>
  <si>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</si>
  <si>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</si>
  <si>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</si>
  <si>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</si>
  <si>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</si>
  <si>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</si>
  <si>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</si>
  <si>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</si>
  <si>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</si>
  <si>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</si>
  <si>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</si>
  <si>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</si>
  <si>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</si>
  <si>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</si>
  <si>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</si>
  <si>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</si>
  <si>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</si>
  <si>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</si>
  <si>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</si>
  <si>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</si>
  <si>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</si>
  <si>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</si>
  <si>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</si>
  <si>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</si>
  <si>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</si>
  <si>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</si>
  <si>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</si>
  <si>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</si>
  <si>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</si>
  <si>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</si>
  <si>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</si>
  <si>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</si>
  <si>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</si>
  <si>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</si>
  <si>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</si>
  <si>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</si>
  <si>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</si>
  <si>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</si>
  <si>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</si>
  <si>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</si>
  <si>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</si>
  <si>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</si>
  <si>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</si>
  <si>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</si>
  <si>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</si>
  <si>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</si>
  <si>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</si>
  <si>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</si>
  <si>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</si>
  <si>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</si>
  <si>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</si>
  <si>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</si>
  <si>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</si>
  <si>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</si>
  <si>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</si>
  <si>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</si>
  <si>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</si>
  <si>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</si>
  <si>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</si>
  <si>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</si>
  <si>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</si>
  <si>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</si>
  <si>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</si>
  <si>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</si>
  <si>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</si>
  <si>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</si>
  <si>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</si>
  <si>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</si>
  <si>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</si>
  <si>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</si>
  <si>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</si>
  <si>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</si>
  <si>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</si>
  <si>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</si>
  <si>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</si>
  <si>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</si>
  <si>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</si>
  <si>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</si>
  <si>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</si>
  <si>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</si>
  <si>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</si>
  <si>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</si>
  <si>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</si>
  <si>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</si>
  <si>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</si>
  <si>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</si>
  <si>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</si>
  <si>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</si>
  <si>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</si>
  <si>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</si>
  <si>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</si>
  <si>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</si>
  <si>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</si>
  <si>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</si>
  <si>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</si>
  <si>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</si>
  <si>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</si>
  <si>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</si>
  <si>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</si>
  <si>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</si>
  <si>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</si>
  <si>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</si>
  <si>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</si>
  <si>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</si>
  <si>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</si>
  <si>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</si>
  <si>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</si>
  <si>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</si>
  <si>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</si>
  <si>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</si>
  <si>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</si>
  <si>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</si>
  <si>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</si>
  <si>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</si>
  <si>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</si>
  <si>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</si>
  <si>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</si>
  <si>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</si>
  <si>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</si>
  <si>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</si>
  <si>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</si>
  <si>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</si>
  <si>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</si>
  <si>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</si>
  <si>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</si>
  <si>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</si>
  <si>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</si>
  <si>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</si>
  <si>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</si>
  <si>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</si>
  <si>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</si>
  <si>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</si>
  <si>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</si>
  <si>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</si>
  <si>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</si>
  <si>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</si>
  <si>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</si>
  <si>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</si>
  <si>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</si>
  <si>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</si>
  <si>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</si>
  <si>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</si>
  <si>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</si>
  <si>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</si>
  <si>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</si>
  <si>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</si>
  <si>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</si>
  <si>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</si>
  <si>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</si>
  <si>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</si>
  <si>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</si>
  <si>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</si>
  <si>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</si>
  <si>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</si>
  <si>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</si>
  <si>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</si>
  <si>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</si>
  <si>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</si>
  <si>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</si>
  <si>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</si>
  <si>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</si>
  <si>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</si>
  <si>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</si>
  <si>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</si>
  <si>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</si>
  <si>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</si>
  <si>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</si>
  <si>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</si>
  <si>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</si>
  <si>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</si>
  <si>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</si>
  <si>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</si>
  <si>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</si>
  <si>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</si>
  <si>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</si>
  <si>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</si>
  <si>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</si>
  <si>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</si>
  <si>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</si>
  <si>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</si>
  <si>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</si>
  <si>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</si>
  <si>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</si>
  <si>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</si>
  <si>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</si>
  <si>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</si>
  <si>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</si>
  <si>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</si>
  <si>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</si>
  <si>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</si>
  <si>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</si>
  <si>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</si>
  <si>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</si>
  <si>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</si>
  <si>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</si>
  <si>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</si>
  <si>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</si>
  <si>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</si>
  <si>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</si>
  <si>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</si>
  <si>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</si>
  <si>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</si>
  <si>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</si>
  <si>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</si>
  <si>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</si>
  <si>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</si>
  <si>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</si>
  <si>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</si>
  <si>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</si>
  <si>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</si>
  <si>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</si>
  <si>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</si>
  <si>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</si>
  <si>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</si>
  <si>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</si>
  <si>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</si>
  <si>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</si>
  <si>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</si>
  <si>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</si>
  <si>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</si>
  <si>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</si>
  <si>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</si>
  <si>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</si>
  <si>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</si>
  <si>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</si>
  <si>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</si>
  <si>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</si>
  <si>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</si>
  <si>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</si>
  <si>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</si>
  <si>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</si>
  <si>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</si>
  <si>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</si>
  <si>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</si>
  <si>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</si>
  <si>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</si>
  <si>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Política de Comunicaciones actualizada</t>
  </si>
  <si>
    <t>Socializar a la comunidad en general los canales de denuncia dispuestos y el procedimiento para este fin</t>
  </si>
  <si>
    <t>Divulgar videos institucionales con subtítulos o con lengua de señas para promover la accesibilidad a personas con capacidades diferenciales</t>
  </si>
  <si>
    <t>Diseñar e implementar una estrategia de divulgación para dar a conocer los esquemas de publicación de la información a los grupos de valor</t>
  </si>
  <si>
    <t>Adecuar los medios electrónicos para permitir la accesibilidad a personas con discapacidad</t>
  </si>
  <si>
    <t>Mantener actualizado el sitio web de transparencia UPN en el marco de la Resolución 1519 de 2020 del MINTIC</t>
  </si>
  <si>
    <t>Definir lineamientos para la publicación de información en los sitios web, que cumplan con la normatividad nacional en materia de accesibilidad, textos alternativos, gestión de contenidos y organización de la información.</t>
  </si>
  <si>
    <t>Socializaciones realizadas a la comunidad con el propósito de dar a conocer los canales de denuncia y procedimientos en la UPN</t>
  </si>
  <si>
    <t xml:space="preserve">Realizar piezas audiovisuales que estén orientadas a las diferentes audiencias que conforman la Comunidad UPN  </t>
  </si>
  <si>
    <t>Piezas audiovisuales orientadas a las diferentes audiencias que conforman la UPN</t>
  </si>
  <si>
    <t>Divulgaciones realizadas</t>
  </si>
  <si>
    <t>Estrategia de divulgación diseñada e implementada</t>
  </si>
  <si>
    <t>Adecuaciones de los medios electrónicos para permitir la accesibilidad a personas con discapacidad</t>
  </si>
  <si>
    <t>Avance de actualización de los 127 ítems ITA</t>
  </si>
  <si>
    <t>Documento de lineamientos para la publicación de información en el portal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</si>
</sst>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13"/>
  <sheetViews>
    <sheetView showGridLines="0" tabSelected="1" view="pageBreakPreview" topLeftCell="A21" zoomScale="90" zoomScaleNormal="90" zoomScaleSheetLayoutView="90" workbookViewId="0">
      <selection activeCell="F26" sqref="F26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3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2"/>
  </cols>
  <sheetData>
    <row r="1" spans="1:15" s="1" customFormat="1" ht="27" customHeight="1" x14ac:dyDescent="0.25">
      <c r="A1" s="105"/>
      <c r="B1" s="100" t="s">
        <v>30</v>
      </c>
      <c r="C1" s="100"/>
      <c r="D1" s="100"/>
      <c r="E1" s="100"/>
      <c r="F1" s="100"/>
      <c r="G1" s="100"/>
      <c r="H1" s="100"/>
      <c r="I1" s="100"/>
      <c r="J1" s="100"/>
      <c r="K1" s="104" t="s">
        <v>81</v>
      </c>
      <c r="L1" s="104"/>
      <c r="M1" s="104"/>
      <c r="N1" s="104"/>
      <c r="O1" s="104"/>
    </row>
    <row r="2" spans="1:15" s="1" customFormat="1" ht="24" customHeight="1" x14ac:dyDescent="0.25">
      <c r="A2" s="105"/>
      <c r="B2" s="100" t="s">
        <v>31</v>
      </c>
      <c r="C2" s="100"/>
      <c r="D2" s="100"/>
      <c r="E2" s="100"/>
      <c r="F2" s="100"/>
      <c r="G2" s="100"/>
      <c r="H2" s="100"/>
      <c r="I2" s="100"/>
      <c r="J2" s="100"/>
      <c r="K2" s="104" t="s">
        <v>757</v>
      </c>
      <c r="L2" s="104"/>
      <c r="M2" s="104"/>
      <c r="N2" s="104"/>
      <c r="O2" s="104"/>
    </row>
    <row r="3" spans="1:15" s="1" customFormat="1" ht="24" customHeight="1" x14ac:dyDescent="0.25">
      <c r="A3" s="105"/>
      <c r="B3" s="100"/>
      <c r="C3" s="100"/>
      <c r="D3" s="100"/>
      <c r="E3" s="100"/>
      <c r="F3" s="100"/>
      <c r="G3" s="100"/>
      <c r="H3" s="100"/>
      <c r="I3" s="100"/>
      <c r="J3" s="100"/>
      <c r="K3" s="104" t="s">
        <v>756</v>
      </c>
      <c r="L3" s="104"/>
      <c r="M3" s="104"/>
      <c r="N3" s="104"/>
      <c r="O3" s="104"/>
    </row>
    <row r="4" spans="1:15" s="1" customFormat="1" ht="28.5" customHeight="1" x14ac:dyDescent="0.25">
      <c r="A4" s="106" t="s">
        <v>766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94" t="s">
        <v>203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15" s="5" customFormat="1" ht="18" customHeight="1" x14ac:dyDescent="0.25">
      <c r="A7" s="101" t="s">
        <v>5</v>
      </c>
      <c r="B7" s="102"/>
      <c r="C7" s="102"/>
      <c r="D7" s="102"/>
      <c r="E7" s="102"/>
      <c r="F7" s="103"/>
      <c r="G7" s="101" t="s">
        <v>204</v>
      </c>
      <c r="H7" s="102"/>
      <c r="I7" s="103"/>
      <c r="J7" s="25">
        <v>2026</v>
      </c>
      <c r="K7" s="109" t="s">
        <v>753</v>
      </c>
      <c r="L7" s="109"/>
      <c r="M7" s="109"/>
      <c r="N7" s="109"/>
      <c r="O7" s="109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6" t="s">
        <v>397</v>
      </c>
      <c r="E8" s="116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10" t="s">
        <v>403</v>
      </c>
      <c r="M8" s="111"/>
      <c r="N8" s="112"/>
      <c r="O8" s="48" t="s">
        <v>84</v>
      </c>
    </row>
    <row r="9" spans="1:15" s="70" customFormat="1" ht="86.25" customHeight="1" x14ac:dyDescent="0.25">
      <c r="A9" s="84" t="s">
        <v>28</v>
      </c>
      <c r="B9" s="84" t="s">
        <v>212</v>
      </c>
      <c r="C9" s="84" t="s">
        <v>208</v>
      </c>
      <c r="D9" s="117" t="s">
        <v>222</v>
      </c>
      <c r="E9" s="117"/>
      <c r="F9" s="84" t="s">
        <v>244</v>
      </c>
      <c r="G9" s="84" t="str">
        <f>IFERROR(VLOOKUP(F9,'Hoja 2'!$AX$3:$BE$176,8,FALSE)," ")</f>
        <v>PTEP 08</v>
      </c>
      <c r="H9" s="84" t="str">
        <f>IFERROR(VLOOKUP(F9,'Hoja 2'!$AX$3:$BD$176,2,FALSE),"Cumplimiento de la acción")</f>
        <v>Cumplimiento de la acción</v>
      </c>
      <c r="I9" s="82" t="str">
        <f>IFERROR(VLOOKUP(F9,'Hoja 2'!$AX$3:$BD$121,6,FALSE),"100%")</f>
        <v>100%</v>
      </c>
      <c r="J9" s="82" t="str">
        <f>IFERROR(VLOOKUP(F9,'Hoja 2'!$AX$3:$BD$121,7,FALSE),"Acción cumplida")</f>
        <v>Acción cumplida</v>
      </c>
      <c r="K9" s="21"/>
      <c r="L9" s="113"/>
      <c r="M9" s="114"/>
      <c r="N9" s="115"/>
      <c r="O9" s="83">
        <f t="shared" ref="O9:O17" si="0">IF(((K9)/I9)&gt;100%,100%,((K9)/I9))</f>
        <v>0</v>
      </c>
    </row>
    <row r="10" spans="1:15" s="70" customFormat="1" ht="232.5" customHeight="1" x14ac:dyDescent="0.25">
      <c r="A10" s="84" t="s">
        <v>29</v>
      </c>
      <c r="B10" s="84" t="s">
        <v>100</v>
      </c>
      <c r="C10" s="84" t="s">
        <v>162</v>
      </c>
      <c r="D10" s="117" t="s">
        <v>185</v>
      </c>
      <c r="E10" s="117"/>
      <c r="F10" s="84" t="s">
        <v>573</v>
      </c>
      <c r="G10" s="84">
        <f>IFERROR(VLOOKUP(F10,'Hoja 2'!$AX$3:$BE$176,8,FALSE)," ")</f>
        <v>64</v>
      </c>
      <c r="H10" s="84" t="str">
        <f>IFERROR(VLOOKUP(F10,'Hoja 2'!$AX$3:$BD$176,2,FALSE),"Cumplimiento de la acción")</f>
        <v>[Número de contenidos generados para cada uno de los miembros de la Comunidad UPN (estudiantes, docentes, egresados, administrativos)  / total de contenidos  programados (4 por cada unidad con el fin de visibilizar cada grupo de valor)] * 100</v>
      </c>
      <c r="I10" s="82">
        <f>IFERROR(VLOOKUP(F10,'Hoja 2'!$AX$3:$BD$121,6,FALSE),"100%")</f>
        <v>80</v>
      </c>
      <c r="J10" s="82" t="str">
        <f>IFERROR(VLOOKUP(F10,'Hoja 2'!$AX$3:$BD$121,7,FALSE),"Acción cumplida")</f>
        <v>% de Generación contenidos</v>
      </c>
      <c r="K10" s="21"/>
      <c r="L10" s="113"/>
      <c r="M10" s="114"/>
      <c r="N10" s="115"/>
      <c r="O10" s="83">
        <f t="shared" si="0"/>
        <v>0</v>
      </c>
    </row>
    <row r="11" spans="1:15" s="70" customFormat="1" ht="89.25" x14ac:dyDescent="0.25">
      <c r="A11" s="84" t="s">
        <v>28</v>
      </c>
      <c r="B11" s="84" t="s">
        <v>212</v>
      </c>
      <c r="C11" s="84" t="s">
        <v>210</v>
      </c>
      <c r="D11" s="117" t="s">
        <v>216</v>
      </c>
      <c r="E11" s="117"/>
      <c r="F11" s="84" t="s">
        <v>250</v>
      </c>
      <c r="G11" s="84" t="str">
        <f>IFERROR(VLOOKUP(F11,'Hoja 2'!$AX$3:$BE$176,8,FALSE)," ")</f>
        <v>PTEP 28</v>
      </c>
      <c r="H11" s="84" t="str">
        <f>IFERROR(VLOOKUP(F11,'Hoja 2'!$AX$3:$BD$176,2,FALSE),"Cumplimiento de la acción")</f>
        <v>Cumplimiento de la acción</v>
      </c>
      <c r="I11" s="82" t="str">
        <f>IFERROR(VLOOKUP(F11,'Hoja 2'!$AX$3:$BD$121,6,FALSE),"100%")</f>
        <v>100%</v>
      </c>
      <c r="J11" s="82" t="str">
        <f>IFERROR(VLOOKUP(F11,'Hoja 2'!$AX$3:$BD$121,7,FALSE),"Acción cumplida")</f>
        <v>Acción cumplida</v>
      </c>
      <c r="K11" s="21"/>
      <c r="L11" s="113"/>
      <c r="M11" s="114"/>
      <c r="N11" s="115"/>
      <c r="O11" s="83">
        <f t="shared" si="0"/>
        <v>0</v>
      </c>
    </row>
    <row r="12" spans="1:15" s="70" customFormat="1" ht="89.25" x14ac:dyDescent="0.25">
      <c r="A12" s="84" t="s">
        <v>28</v>
      </c>
      <c r="B12" s="84" t="s">
        <v>212</v>
      </c>
      <c r="C12" s="84" t="s">
        <v>210</v>
      </c>
      <c r="D12" s="117" t="s">
        <v>216</v>
      </c>
      <c r="E12" s="117"/>
      <c r="F12" s="84" t="s">
        <v>241</v>
      </c>
      <c r="G12" s="84" t="str">
        <f>IFERROR(VLOOKUP(F12,'Hoja 2'!$AX$3:$BE$176,8,FALSE)," ")</f>
        <v>PTEP 24</v>
      </c>
      <c r="H12" s="84" t="str">
        <f>IFERROR(VLOOKUP(F12,'Hoja 2'!$AX$3:$BD$176,2,FALSE),"Cumplimiento de la acción")</f>
        <v>Cumplimiento de la acción</v>
      </c>
      <c r="I12" s="82" t="str">
        <f>IFERROR(VLOOKUP(F12,'Hoja 2'!$AX$3:$BD$121,6,FALSE),"100%")</f>
        <v>100%</v>
      </c>
      <c r="J12" s="82" t="str">
        <f>IFERROR(VLOOKUP(F12,'Hoja 2'!$AX$3:$BD$121,7,FALSE),"Acción cumplida")</f>
        <v>Acción cumplida</v>
      </c>
      <c r="K12" s="71"/>
      <c r="L12" s="113"/>
      <c r="M12" s="114"/>
      <c r="N12" s="115"/>
      <c r="O12" s="83">
        <f t="shared" si="0"/>
        <v>0</v>
      </c>
    </row>
    <row r="13" spans="1:15" s="70" customFormat="1" ht="63.75" x14ac:dyDescent="0.25">
      <c r="A13" s="84" t="s">
        <v>28</v>
      </c>
      <c r="B13" s="84" t="s">
        <v>212</v>
      </c>
      <c r="C13" s="84" t="s">
        <v>210</v>
      </c>
      <c r="D13" s="117" t="s">
        <v>216</v>
      </c>
      <c r="E13" s="117"/>
      <c r="F13" s="84" t="s">
        <v>252</v>
      </c>
      <c r="G13" s="84" t="str">
        <f>IFERROR(VLOOKUP(F13,'Hoja 2'!$AX$3:$BE$176,8,FALSE)," ")</f>
        <v>PTEP 29</v>
      </c>
      <c r="H13" s="84" t="str">
        <f>IFERROR(VLOOKUP(F13,'Hoja 2'!$AX$3:$BD$176,2,FALSE),"Cumplimiento de la acción")</f>
        <v>Cumplimiento de la acción</v>
      </c>
      <c r="I13" s="82" t="str">
        <f>IFERROR(VLOOKUP(F13,'Hoja 2'!$AX$3:$BD$121,6,FALSE),"100%")</f>
        <v>100%</v>
      </c>
      <c r="J13" s="82" t="str">
        <f>IFERROR(VLOOKUP(F13,'Hoja 2'!$AX$3:$BD$121,7,FALSE),"Acción cumplida")</f>
        <v>Acción cumplida</v>
      </c>
      <c r="K13" s="71"/>
      <c r="L13" s="113"/>
      <c r="M13" s="114"/>
      <c r="N13" s="115"/>
      <c r="O13" s="83">
        <f t="shared" si="0"/>
        <v>0</v>
      </c>
    </row>
    <row r="14" spans="1:15" s="70" customFormat="1" ht="76.5" x14ac:dyDescent="0.25">
      <c r="A14" s="84" t="s">
        <v>28</v>
      </c>
      <c r="B14" s="84" t="s">
        <v>212</v>
      </c>
      <c r="C14" s="84" t="s">
        <v>210</v>
      </c>
      <c r="D14" s="117" t="s">
        <v>216</v>
      </c>
      <c r="E14" s="117"/>
      <c r="F14" s="84" t="s">
        <v>258</v>
      </c>
      <c r="G14" s="84" t="str">
        <f>IFERROR(VLOOKUP(F14,'Hoja 2'!$AX$3:$BE$176,8,FALSE)," ")</f>
        <v>PTEP 32</v>
      </c>
      <c r="H14" s="84" t="str">
        <f>IFERROR(VLOOKUP(F14,'Hoja 2'!$AX$3:$BD$176,2,FALSE),"Cumplimiento de la acción")</f>
        <v>Cumplimiento de la acción</v>
      </c>
      <c r="I14" s="82" t="str">
        <f>IFERROR(VLOOKUP(F14,'Hoja 2'!$AX$3:$BD$121,6,FALSE),"100%")</f>
        <v>100%</v>
      </c>
      <c r="J14" s="82" t="str">
        <f>IFERROR(VLOOKUP(F14,'Hoja 2'!$AX$3:$BD$121,7,FALSE),"Acción cumplida")</f>
        <v>Acción cumplida</v>
      </c>
      <c r="K14" s="71"/>
      <c r="L14" s="113"/>
      <c r="M14" s="114"/>
      <c r="N14" s="115"/>
      <c r="O14" s="83">
        <f t="shared" si="0"/>
        <v>0</v>
      </c>
    </row>
    <row r="15" spans="1:15" s="70" customFormat="1" ht="140.25" x14ac:dyDescent="0.25">
      <c r="A15" s="84" t="s">
        <v>28</v>
      </c>
      <c r="B15" s="84" t="s">
        <v>212</v>
      </c>
      <c r="C15" s="84" t="s">
        <v>210</v>
      </c>
      <c r="D15" s="117" t="s">
        <v>216</v>
      </c>
      <c r="E15" s="117"/>
      <c r="F15" s="84" t="s">
        <v>260</v>
      </c>
      <c r="G15" s="84" t="str">
        <f>IFERROR(VLOOKUP(F15,'Hoja 2'!$AX$3:$BE$176,8,FALSE)," ")</f>
        <v>PTEP 33</v>
      </c>
      <c r="H15" s="84" t="str">
        <f>IFERROR(VLOOKUP(F15,'Hoja 2'!$AX$3:$BD$176,2,FALSE),"Cumplimiento de la acción")</f>
        <v>Cumplimiento de la acción</v>
      </c>
      <c r="I15" s="82" t="str">
        <f>IFERROR(VLOOKUP(F15,'Hoja 2'!$AX$3:$BD$121,6,FALSE),"100%")</f>
        <v>100%</v>
      </c>
      <c r="J15" s="82" t="str">
        <f>IFERROR(VLOOKUP(F15,'Hoja 2'!$AX$3:$BD$121,7,FALSE),"Acción cumplida")</f>
        <v>Acción cumplida</v>
      </c>
      <c r="K15" s="71"/>
      <c r="L15" s="113"/>
      <c r="M15" s="114"/>
      <c r="N15" s="115"/>
      <c r="O15" s="83">
        <f t="shared" si="0"/>
        <v>0</v>
      </c>
    </row>
    <row r="16" spans="1:15" s="70" customFormat="1" ht="51" x14ac:dyDescent="0.25">
      <c r="A16" s="84" t="s">
        <v>29</v>
      </c>
      <c r="B16" s="84" t="s">
        <v>100</v>
      </c>
      <c r="C16" s="84" t="s">
        <v>162</v>
      </c>
      <c r="D16" s="117" t="s">
        <v>185</v>
      </c>
      <c r="E16" s="117"/>
      <c r="F16" s="84" t="s">
        <v>615</v>
      </c>
      <c r="G16" s="84">
        <f>IFERROR(VLOOKUP(F16,'Hoja 2'!$AX$3:$BE$176,8,FALSE)," ")</f>
        <v>118</v>
      </c>
      <c r="H16" s="84" t="str">
        <f>IFERROR(VLOOKUP(F16,'Hoja 2'!$AX$3:$BD$176,2,FALSE),"Cumplimiento de la acción")</f>
        <v>Política de comunicaciones actualizada</v>
      </c>
      <c r="I16" s="82">
        <f>IFERROR(VLOOKUP(F16,'Hoja 2'!$AX$3:$BD$121,6,FALSE),"100%")</f>
        <v>0</v>
      </c>
      <c r="J16" s="82" t="str">
        <f>IFERROR(VLOOKUP(F16,'Hoja 2'!$AX$3:$BD$121,7,FALSE),"Acción cumplida")</f>
        <v>Documento de Política</v>
      </c>
      <c r="K16" s="21"/>
      <c r="L16" s="113"/>
      <c r="M16" s="114"/>
      <c r="N16" s="115"/>
      <c r="O16" s="83" t="e">
        <f t="shared" si="0"/>
        <v>#DIV/0!</v>
      </c>
    </row>
    <row r="17" spans="1:15" s="70" customFormat="1" ht="25.5" x14ac:dyDescent="0.25">
      <c r="A17" s="81"/>
      <c r="B17" s="81"/>
      <c r="C17" s="81"/>
      <c r="D17" s="118"/>
      <c r="E17" s="118"/>
      <c r="F17" s="81"/>
      <c r="G17" s="81" t="str">
        <f>IFERROR(VLOOKUP(F17,'Hoja 2'!$AX$3:$BE$176,8,FALSE)," ")</f>
        <v xml:space="preserve"> </v>
      </c>
      <c r="H17" s="81" t="str">
        <f>IFERROR(VLOOKUP(F17,'Hoja 2'!$AX$3:$BD$176,2,FALSE),"Cumplimiento de la acción")</f>
        <v>Cumplimiento de la acción</v>
      </c>
      <c r="I17" s="85" t="str">
        <f>IFERROR(VLOOKUP(F17,'Hoja 2'!$AX$3:$BD$121,6,FALSE),"100%")</f>
        <v>100%</v>
      </c>
      <c r="J17" s="85" t="str">
        <f>IFERROR(VLOOKUP(F17,'Hoja 2'!$AX$3:$BD$121,7,FALSE),"Acción cumplida")</f>
        <v>Acción cumplida</v>
      </c>
      <c r="K17" s="66"/>
      <c r="L17" s="113"/>
      <c r="M17" s="114"/>
      <c r="N17" s="115"/>
      <c r="O17" s="83">
        <f t="shared" si="0"/>
        <v>0</v>
      </c>
    </row>
    <row r="18" spans="1:15" s="5" customFormat="1" x14ac:dyDescent="0.25">
      <c r="A18" s="22"/>
      <c r="B18" s="22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5" customFormat="1" x14ac:dyDescent="0.25">
      <c r="A19" s="94" t="s">
        <v>758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1:15" s="3" customFormat="1" ht="15" customHeight="1" x14ac:dyDescent="0.25">
      <c r="A20" s="92" t="s">
        <v>752</v>
      </c>
      <c r="B20" s="92"/>
      <c r="C20" s="92"/>
      <c r="D20" s="92"/>
      <c r="E20" s="92"/>
      <c r="F20" s="92"/>
      <c r="G20" s="92"/>
      <c r="H20" s="92"/>
      <c r="I20" s="92"/>
      <c r="J20" s="93"/>
      <c r="K20" s="97" t="s">
        <v>754</v>
      </c>
      <c r="L20" s="98"/>
      <c r="M20" s="98"/>
      <c r="N20" s="98"/>
      <c r="O20" s="99"/>
    </row>
    <row r="21" spans="1:15" s="2" customFormat="1" ht="25.5" customHeight="1" x14ac:dyDescent="0.25">
      <c r="A21" s="91" t="s">
        <v>755</v>
      </c>
      <c r="B21" s="90" t="s">
        <v>91</v>
      </c>
      <c r="C21" s="90" t="s">
        <v>201</v>
      </c>
      <c r="D21" s="90" t="s">
        <v>82</v>
      </c>
      <c r="E21" s="90" t="s">
        <v>83</v>
      </c>
      <c r="F21" s="90" t="s">
        <v>32</v>
      </c>
      <c r="G21" s="90"/>
      <c r="H21" s="90" t="s">
        <v>88</v>
      </c>
      <c r="I21" s="90" t="s">
        <v>200</v>
      </c>
      <c r="J21" s="90" t="s">
        <v>33</v>
      </c>
      <c r="K21" s="95" t="s">
        <v>404</v>
      </c>
      <c r="L21" s="95" t="s">
        <v>405</v>
      </c>
      <c r="M21" s="95" t="s">
        <v>402</v>
      </c>
      <c r="N21" s="96" t="s">
        <v>202</v>
      </c>
      <c r="O21" s="95" t="s">
        <v>34</v>
      </c>
    </row>
    <row r="22" spans="1:15" s="1" customFormat="1" ht="22.5" customHeight="1" x14ac:dyDescent="0.25">
      <c r="A22" s="91"/>
      <c r="B22" s="90"/>
      <c r="C22" s="90"/>
      <c r="D22" s="90"/>
      <c r="E22" s="90"/>
      <c r="F22" s="24" t="s">
        <v>3</v>
      </c>
      <c r="G22" s="24" t="s">
        <v>4</v>
      </c>
      <c r="H22" s="90"/>
      <c r="I22" s="90"/>
      <c r="J22" s="90"/>
      <c r="K22" s="95"/>
      <c r="L22" s="95"/>
      <c r="M22" s="95"/>
      <c r="N22" s="96"/>
      <c r="O22" s="95"/>
    </row>
    <row r="23" spans="1:15" s="4" customFormat="1" ht="114.75" x14ac:dyDescent="0.25">
      <c r="A23" s="84" t="s">
        <v>413</v>
      </c>
      <c r="B23" s="69" t="s">
        <v>272</v>
      </c>
      <c r="C23" s="69" t="s">
        <v>769</v>
      </c>
      <c r="D23" s="75">
        <v>3</v>
      </c>
      <c r="E23" s="69" t="s">
        <v>775</v>
      </c>
      <c r="F23" s="76">
        <v>46055</v>
      </c>
      <c r="G23" s="76">
        <v>46325</v>
      </c>
      <c r="H23" s="79" t="s">
        <v>89</v>
      </c>
      <c r="I23" s="69" t="s">
        <v>37</v>
      </c>
      <c r="J23" s="16" t="s">
        <v>767</v>
      </c>
      <c r="K23" s="21"/>
      <c r="L23" s="19">
        <f t="shared" ref="L23:L55" si="1">IF((K23/D23)&gt;100%,100%,(K23/D23))</f>
        <v>0</v>
      </c>
      <c r="M23" s="16"/>
      <c r="N23" s="17"/>
      <c r="O23" s="16"/>
    </row>
    <row r="24" spans="1:15" s="4" customFormat="1" ht="76.5" x14ac:dyDescent="0.25">
      <c r="A24" s="84">
        <v>64</v>
      </c>
      <c r="B24" s="69" t="s">
        <v>272</v>
      </c>
      <c r="C24" s="69" t="s">
        <v>776</v>
      </c>
      <c r="D24" s="75">
        <v>60</v>
      </c>
      <c r="E24" s="69" t="s">
        <v>777</v>
      </c>
      <c r="F24" s="76">
        <v>46051</v>
      </c>
      <c r="G24" s="76">
        <v>46339</v>
      </c>
      <c r="H24" s="79" t="s">
        <v>89</v>
      </c>
      <c r="I24" s="69" t="s">
        <v>37</v>
      </c>
      <c r="J24" s="16" t="s">
        <v>767</v>
      </c>
      <c r="K24" s="21"/>
      <c r="L24" s="19">
        <f t="shared" si="1"/>
        <v>0</v>
      </c>
      <c r="M24" s="16"/>
      <c r="N24" s="17"/>
      <c r="O24" s="16"/>
    </row>
    <row r="25" spans="1:15" s="4" customFormat="1" ht="63.75" x14ac:dyDescent="0.25">
      <c r="A25" s="84" t="s">
        <v>433</v>
      </c>
      <c r="B25" s="69" t="s">
        <v>272</v>
      </c>
      <c r="C25" s="69" t="s">
        <v>770</v>
      </c>
      <c r="D25" s="75">
        <v>10</v>
      </c>
      <c r="E25" s="69" t="s">
        <v>778</v>
      </c>
      <c r="F25" s="76">
        <v>46051</v>
      </c>
      <c r="G25" s="76">
        <v>46339</v>
      </c>
      <c r="H25" s="79" t="s">
        <v>89</v>
      </c>
      <c r="I25" s="69" t="s">
        <v>37</v>
      </c>
      <c r="J25" s="16" t="s">
        <v>767</v>
      </c>
      <c r="K25" s="21"/>
      <c r="L25" s="19">
        <f t="shared" si="1"/>
        <v>0</v>
      </c>
      <c r="M25" s="16"/>
      <c r="N25" s="17"/>
      <c r="O25" s="16"/>
    </row>
    <row r="26" spans="1:15" s="4" customFormat="1" ht="63.75" x14ac:dyDescent="0.25">
      <c r="A26" s="84" t="s">
        <v>429</v>
      </c>
      <c r="B26" s="69" t="s">
        <v>272</v>
      </c>
      <c r="C26" s="69" t="s">
        <v>771</v>
      </c>
      <c r="D26" s="75">
        <v>1</v>
      </c>
      <c r="E26" s="78" t="s">
        <v>779</v>
      </c>
      <c r="F26" s="76">
        <v>46075</v>
      </c>
      <c r="G26" s="76">
        <v>46111</v>
      </c>
      <c r="H26" s="79" t="s">
        <v>89</v>
      </c>
      <c r="I26" s="69" t="s">
        <v>37</v>
      </c>
      <c r="J26" s="16" t="s">
        <v>767</v>
      </c>
      <c r="K26" s="21"/>
      <c r="L26" s="19">
        <f t="shared" si="1"/>
        <v>0</v>
      </c>
      <c r="M26" s="16"/>
      <c r="N26" s="17"/>
      <c r="O26" s="16"/>
    </row>
    <row r="27" spans="1:15" s="4" customFormat="1" ht="89.25" x14ac:dyDescent="0.25">
      <c r="A27" s="84" t="s">
        <v>434</v>
      </c>
      <c r="B27" s="69" t="s">
        <v>272</v>
      </c>
      <c r="C27" s="69" t="s">
        <v>772</v>
      </c>
      <c r="D27" s="75">
        <v>11</v>
      </c>
      <c r="E27" s="69" t="s">
        <v>780</v>
      </c>
      <c r="F27" s="76">
        <v>46048</v>
      </c>
      <c r="G27" s="76">
        <v>46339</v>
      </c>
      <c r="H27" s="79" t="s">
        <v>89</v>
      </c>
      <c r="I27" s="69" t="s">
        <v>37</v>
      </c>
      <c r="J27" s="16" t="s">
        <v>767</v>
      </c>
      <c r="K27" s="21"/>
      <c r="L27" s="19">
        <f t="shared" si="1"/>
        <v>0</v>
      </c>
      <c r="M27" s="16"/>
      <c r="N27" s="17"/>
      <c r="O27" s="16"/>
    </row>
    <row r="28" spans="1:15" s="4" customFormat="1" ht="51" x14ac:dyDescent="0.25">
      <c r="A28" s="84" t="s">
        <v>437</v>
      </c>
      <c r="B28" s="69" t="s">
        <v>272</v>
      </c>
      <c r="C28" s="69" t="s">
        <v>773</v>
      </c>
      <c r="D28" s="77">
        <v>1</v>
      </c>
      <c r="E28" s="69" t="s">
        <v>781</v>
      </c>
      <c r="F28" s="76">
        <v>46051</v>
      </c>
      <c r="G28" s="80">
        <v>46339</v>
      </c>
      <c r="H28" s="79" t="s">
        <v>89</v>
      </c>
      <c r="I28" s="69" t="s">
        <v>37</v>
      </c>
      <c r="J28" s="16" t="s">
        <v>767</v>
      </c>
      <c r="K28" s="21"/>
      <c r="L28" s="19">
        <f t="shared" si="1"/>
        <v>0</v>
      </c>
      <c r="M28" s="16"/>
      <c r="N28" s="17"/>
      <c r="O28" s="16"/>
    </row>
    <row r="29" spans="1:15" s="1" customFormat="1" ht="89.25" x14ac:dyDescent="0.25">
      <c r="A29" s="84" t="s">
        <v>438</v>
      </c>
      <c r="B29" s="69" t="s">
        <v>272</v>
      </c>
      <c r="C29" s="69" t="s">
        <v>774</v>
      </c>
      <c r="D29" s="75">
        <v>1</v>
      </c>
      <c r="E29" s="69" t="s">
        <v>782</v>
      </c>
      <c r="F29" s="76">
        <v>42398</v>
      </c>
      <c r="G29" s="80">
        <v>46339</v>
      </c>
      <c r="H29" s="79" t="s">
        <v>89</v>
      </c>
      <c r="I29" s="69" t="s">
        <v>37</v>
      </c>
      <c r="J29" s="16" t="s">
        <v>767</v>
      </c>
      <c r="K29" s="20"/>
      <c r="L29" s="19">
        <f t="shared" si="1"/>
        <v>0</v>
      </c>
      <c r="M29" s="16"/>
      <c r="N29" s="17"/>
      <c r="O29" s="16"/>
    </row>
    <row r="30" spans="1:15" s="1" customFormat="1" ht="38.25" x14ac:dyDescent="0.25">
      <c r="A30" s="84">
        <v>118</v>
      </c>
      <c r="B30" s="69" t="s">
        <v>272</v>
      </c>
      <c r="C30" s="69" t="s">
        <v>615</v>
      </c>
      <c r="D30" s="75">
        <v>1</v>
      </c>
      <c r="E30" s="69" t="s">
        <v>768</v>
      </c>
      <c r="F30" s="76">
        <v>46054</v>
      </c>
      <c r="G30" s="76">
        <v>46356</v>
      </c>
      <c r="H30" s="79" t="s">
        <v>89</v>
      </c>
      <c r="I30" s="69" t="s">
        <v>37</v>
      </c>
      <c r="J30" s="16" t="s">
        <v>767</v>
      </c>
      <c r="K30" s="68"/>
      <c r="L30" s="19">
        <f t="shared" si="1"/>
        <v>0</v>
      </c>
      <c r="M30" s="16"/>
      <c r="N30" s="17"/>
      <c r="O30" s="16"/>
    </row>
    <row r="31" spans="1:15" s="1" customFormat="1" x14ac:dyDescent="0.25">
      <c r="A31" s="81"/>
      <c r="B31" s="16"/>
      <c r="C31" s="16"/>
      <c r="D31" s="21"/>
      <c r="E31" s="16"/>
      <c r="F31" s="17"/>
      <c r="G31" s="17"/>
      <c r="H31" s="18"/>
      <c r="I31" s="16"/>
      <c r="J31" s="16"/>
      <c r="K31" s="20"/>
      <c r="L31" s="19" t="e">
        <f t="shared" si="1"/>
        <v>#DIV/0!</v>
      </c>
      <c r="M31" s="16"/>
      <c r="N31" s="17"/>
      <c r="O31" s="16"/>
    </row>
    <row r="32" spans="1:15" s="1" customFormat="1" x14ac:dyDescent="0.25">
      <c r="A32" s="81"/>
      <c r="B32" s="16"/>
      <c r="C32" s="74"/>
      <c r="D32" s="21"/>
      <c r="E32" s="17"/>
      <c r="F32" s="17"/>
      <c r="G32" s="17"/>
      <c r="H32" s="18"/>
      <c r="I32" s="16"/>
      <c r="J32" s="16"/>
      <c r="K32" s="67"/>
      <c r="L32" s="19" t="e">
        <f t="shared" si="1"/>
        <v>#DIV/0!</v>
      </c>
      <c r="M32" s="16"/>
      <c r="N32" s="17"/>
      <c r="O32" s="16"/>
    </row>
    <row r="33" spans="1:15" s="1" customFormat="1" x14ac:dyDescent="0.25">
      <c r="A33" s="81"/>
      <c r="B33" s="16"/>
      <c r="C33" s="16"/>
      <c r="D33" s="21"/>
      <c r="E33" s="16"/>
      <c r="F33" s="17"/>
      <c r="G33" s="17"/>
      <c r="H33" s="18"/>
      <c r="I33" s="16"/>
      <c r="J33" s="16"/>
      <c r="K33" s="68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81"/>
      <c r="B34" s="16"/>
      <c r="C34" s="16"/>
      <c r="D34" s="20"/>
      <c r="E34" s="16"/>
      <c r="F34" s="17"/>
      <c r="G34" s="17"/>
      <c r="H34" s="18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81"/>
      <c r="B35" s="16"/>
      <c r="C35" s="16"/>
      <c r="D35" s="20"/>
      <c r="E35" s="16"/>
      <c r="F35" s="17"/>
      <c r="G35" s="17"/>
      <c r="H35" s="18"/>
      <c r="I35" s="16"/>
      <c r="J35" s="16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81"/>
      <c r="B36" s="16"/>
      <c r="C36" s="16"/>
      <c r="D36" s="68"/>
      <c r="E36" s="16"/>
      <c r="F36" s="17"/>
      <c r="G36" s="17"/>
      <c r="H36" s="18"/>
      <c r="I36" s="16"/>
      <c r="J36" s="16"/>
      <c r="K36" s="68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81"/>
      <c r="B37" s="16"/>
      <c r="C37" s="16"/>
      <c r="D37" s="20"/>
      <c r="E37" s="16"/>
      <c r="F37" s="17"/>
      <c r="G37" s="17"/>
      <c r="H37" s="18"/>
      <c r="I37" s="16"/>
      <c r="J37" s="16"/>
      <c r="K37" s="20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81"/>
      <c r="B38" s="16"/>
      <c r="C38" s="16"/>
      <c r="D38" s="20"/>
      <c r="E38" s="16"/>
      <c r="F38" s="86"/>
      <c r="G38" s="86"/>
      <c r="H38" s="87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81"/>
      <c r="B39" s="16"/>
      <c r="C39" s="16"/>
      <c r="D39" s="20"/>
      <c r="E39" s="16"/>
      <c r="F39" s="17"/>
      <c r="G39" s="17"/>
      <c r="H39" s="18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4" customFormat="1" x14ac:dyDescent="0.25">
      <c r="A40" s="81"/>
      <c r="B40" s="16"/>
      <c r="C40" s="16"/>
      <c r="D40" s="20"/>
      <c r="E40" s="16"/>
      <c r="F40" s="17"/>
      <c r="G40" s="17"/>
      <c r="H40" s="18"/>
      <c r="I40" s="16"/>
      <c r="J40" s="74"/>
      <c r="K40" s="20"/>
      <c r="L40" s="19" t="e">
        <f t="shared" si="1"/>
        <v>#DIV/0!</v>
      </c>
      <c r="M40" s="16"/>
      <c r="N40" s="17"/>
      <c r="O40" s="16"/>
    </row>
    <row r="41" spans="1:15" s="4" customFormat="1" x14ac:dyDescent="0.25">
      <c r="A41" s="81"/>
      <c r="B41" s="16"/>
      <c r="C41" s="16"/>
      <c r="D41" s="20"/>
      <c r="E41" s="16"/>
      <c r="F41" s="17"/>
      <c r="G41" s="17"/>
      <c r="H41" s="17"/>
      <c r="I41" s="16"/>
      <c r="J41" s="16"/>
      <c r="K41" s="20"/>
      <c r="L41" s="19" t="e">
        <f t="shared" si="1"/>
        <v>#DIV/0!</v>
      </c>
      <c r="M41" s="16"/>
      <c r="N41" s="17"/>
      <c r="O41" s="16"/>
    </row>
    <row r="42" spans="1:15" s="4" customFormat="1" x14ac:dyDescent="0.25">
      <c r="A42" s="81"/>
      <c r="B42" s="16"/>
      <c r="C42" s="16"/>
      <c r="D42" s="20"/>
      <c r="E42" s="17"/>
      <c r="F42" s="17"/>
      <c r="G42" s="17"/>
      <c r="H42" s="17"/>
      <c r="I42" s="16"/>
      <c r="J42" s="16"/>
      <c r="K42" s="20"/>
      <c r="L42" s="19" t="e">
        <f t="shared" si="1"/>
        <v>#DIV/0!</v>
      </c>
      <c r="M42" s="16"/>
      <c r="N42" s="17"/>
      <c r="O42" s="16"/>
    </row>
    <row r="43" spans="1:15" s="4" customFormat="1" x14ac:dyDescent="0.25">
      <c r="A43" s="81"/>
      <c r="B43" s="16"/>
      <c r="C43" s="16"/>
      <c r="D43" s="20"/>
      <c r="E43" s="16"/>
      <c r="F43" s="17"/>
      <c r="G43" s="17"/>
      <c r="H43" s="18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4" customFormat="1" x14ac:dyDescent="0.25">
      <c r="A44" s="81"/>
      <c r="B44" s="16"/>
      <c r="C44" s="16"/>
      <c r="D44" s="20"/>
      <c r="E44" s="16"/>
      <c r="F44" s="17"/>
      <c r="G44" s="17"/>
      <c r="H44" s="18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s="1" customFormat="1" x14ac:dyDescent="0.25">
      <c r="A45" s="81"/>
      <c r="B45" s="16"/>
      <c r="C45" s="17"/>
      <c r="D45" s="20"/>
      <c r="E45" s="17"/>
      <c r="F45" s="17"/>
      <c r="G45" s="17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1" customFormat="1" x14ac:dyDescent="0.25">
      <c r="A46" s="81"/>
      <c r="B46" s="16"/>
      <c r="C46" s="16"/>
      <c r="D46" s="66"/>
      <c r="E46" s="16"/>
      <c r="F46" s="17"/>
      <c r="G46" s="17"/>
      <c r="H46" s="18"/>
      <c r="I46" s="16"/>
      <c r="J46" s="16"/>
      <c r="K46" s="68"/>
      <c r="L46" s="19" t="e">
        <f t="shared" si="1"/>
        <v>#DIV/0!</v>
      </c>
      <c r="M46" s="16"/>
      <c r="N46" s="17"/>
      <c r="O46" s="16"/>
    </row>
    <row r="47" spans="1:15" s="4" customFormat="1" x14ac:dyDescent="0.25">
      <c r="A47" s="81"/>
      <c r="B47" s="16"/>
      <c r="C47" s="16"/>
      <c r="D47" s="88"/>
      <c r="E47" s="16"/>
      <c r="F47" s="17"/>
      <c r="G47" s="17"/>
      <c r="H47" s="18"/>
      <c r="I47" s="89"/>
      <c r="J47" s="16"/>
      <c r="K47" s="20"/>
      <c r="L47" s="19" t="e">
        <f t="shared" si="1"/>
        <v>#DIV/0!</v>
      </c>
      <c r="M47" s="16"/>
      <c r="N47" s="17"/>
      <c r="O47" s="16"/>
    </row>
    <row r="48" spans="1:15" s="4" customFormat="1" x14ac:dyDescent="0.25">
      <c r="A48" s="81"/>
      <c r="B48" s="16"/>
      <c r="C48" s="17"/>
      <c r="D48" s="20"/>
      <c r="E48" s="17"/>
      <c r="F48" s="17"/>
      <c r="G48" s="17"/>
      <c r="H48" s="17"/>
      <c r="I48" s="16"/>
      <c r="J48" s="16"/>
      <c r="K48" s="20"/>
      <c r="L48" s="19" t="e">
        <f t="shared" si="1"/>
        <v>#DIV/0!</v>
      </c>
      <c r="M48" s="16"/>
      <c r="N48" s="17"/>
      <c r="O48" s="16"/>
    </row>
    <row r="49" spans="1:15" s="4" customFormat="1" x14ac:dyDescent="0.25">
      <c r="A49" s="81"/>
      <c r="B49" s="16"/>
      <c r="C49" s="16"/>
      <c r="D49" s="20"/>
      <c r="E49" s="16"/>
      <c r="F49" s="17"/>
      <c r="G49" s="17"/>
      <c r="H49" s="17"/>
      <c r="I49" s="16"/>
      <c r="J49" s="16"/>
      <c r="K49" s="20"/>
      <c r="L49" s="19" t="e">
        <f t="shared" si="1"/>
        <v>#DIV/0!</v>
      </c>
      <c r="M49" s="16"/>
      <c r="N49" s="17"/>
      <c r="O49" s="16"/>
    </row>
    <row r="50" spans="1:15" s="4" customFormat="1" x14ac:dyDescent="0.25">
      <c r="A50" s="81"/>
      <c r="B50" s="16"/>
      <c r="C50" s="16"/>
      <c r="D50" s="20"/>
      <c r="E50" s="16"/>
      <c r="F50" s="17"/>
      <c r="G50" s="17"/>
      <c r="H50" s="17"/>
      <c r="I50" s="16"/>
      <c r="J50" s="16"/>
      <c r="K50" s="20"/>
      <c r="L50" s="19" t="e">
        <f t="shared" si="1"/>
        <v>#DIV/0!</v>
      </c>
      <c r="M50" s="16"/>
      <c r="N50" s="17"/>
      <c r="O50" s="16"/>
    </row>
    <row r="51" spans="1:15" s="29" customFormat="1" x14ac:dyDescent="0.25">
      <c r="A51" s="81"/>
      <c r="B51" s="16"/>
      <c r="C51" s="16"/>
      <c r="D51" s="20"/>
      <c r="E51" s="16"/>
      <c r="F51" s="17"/>
      <c r="G51" s="86"/>
      <c r="H51" s="17"/>
      <c r="I51" s="16"/>
      <c r="J51" s="16"/>
      <c r="K51" s="20"/>
      <c r="L51" s="19" t="e">
        <f t="shared" si="1"/>
        <v>#DIV/0!</v>
      </c>
      <c r="M51" s="16"/>
      <c r="N51" s="17"/>
      <c r="O51" s="16"/>
    </row>
    <row r="52" spans="1:15" s="1" customFormat="1" x14ac:dyDescent="0.25">
      <c r="A52" s="81"/>
      <c r="B52" s="16"/>
      <c r="C52" s="16"/>
      <c r="D52" s="20"/>
      <c r="E52" s="16"/>
      <c r="F52" s="17"/>
      <c r="G52" s="17"/>
      <c r="H52" s="17"/>
      <c r="I52" s="16"/>
      <c r="J52" s="16"/>
      <c r="K52" s="20"/>
      <c r="L52" s="19" t="e">
        <f t="shared" si="1"/>
        <v>#DIV/0!</v>
      </c>
      <c r="M52" s="16"/>
      <c r="N52" s="17"/>
      <c r="O52" s="16"/>
    </row>
    <row r="53" spans="1:15" s="1" customFormat="1" x14ac:dyDescent="0.25">
      <c r="A53" s="81"/>
      <c r="B53" s="16"/>
      <c r="C53" s="16"/>
      <c r="D53" s="20"/>
      <c r="E53" s="16"/>
      <c r="F53" s="17"/>
      <c r="G53" s="17"/>
      <c r="H53" s="17"/>
      <c r="I53" s="16"/>
      <c r="J53" s="16"/>
      <c r="K53" s="20"/>
      <c r="L53" s="19" t="e">
        <f t="shared" si="1"/>
        <v>#DIV/0!</v>
      </c>
      <c r="M53" s="16"/>
      <c r="N53" s="17"/>
      <c r="O53" s="16"/>
    </row>
    <row r="54" spans="1:15" s="4" customFormat="1" x14ac:dyDescent="0.25">
      <c r="A54" s="81"/>
      <c r="B54" s="16"/>
      <c r="C54" s="16"/>
      <c r="D54" s="20"/>
      <c r="E54" s="16"/>
      <c r="F54" s="17"/>
      <c r="G54" s="86"/>
      <c r="H54" s="17"/>
      <c r="I54" s="16"/>
      <c r="J54" s="16"/>
      <c r="K54" s="20"/>
      <c r="L54" s="19" t="e">
        <f t="shared" si="1"/>
        <v>#DIV/0!</v>
      </c>
      <c r="M54" s="16"/>
      <c r="N54" s="17"/>
      <c r="O54" s="16"/>
    </row>
    <row r="55" spans="1:15" s="29" customFormat="1" x14ac:dyDescent="0.25">
      <c r="A55" s="81"/>
      <c r="B55" s="16"/>
      <c r="C55" s="16"/>
      <c r="D55" s="20"/>
      <c r="E55" s="16"/>
      <c r="F55" s="17"/>
      <c r="G55" s="17"/>
      <c r="H55" s="17"/>
      <c r="I55" s="16"/>
      <c r="J55" s="16"/>
      <c r="K55" s="20"/>
      <c r="L55" s="19" t="e">
        <f t="shared" si="1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20"/>
      <c r="L56" s="19" t="e">
        <f>IF((K56/D56)&gt;100%,100%,(K56/D56))</f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20"/>
      <c r="L57" s="19" t="e">
        <f t="shared" ref="L57:L91" si="2">IF((K57/D57)&gt;100%,100%,(K57/D57))</f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20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20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2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2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2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2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2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2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2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ref="L92:L155" si="3">IF((K92/D92)&gt;100%,100%,(K92/D92))</f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20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20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20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20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20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20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20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3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3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3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3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3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3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3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ref="L156:L219" si="4">IF((K156/D156)&gt;100%,100%,(K156/D156))</f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4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4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4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4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4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4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4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ref="L220:L283" si="5">IF((K220/D220)&gt;100%,100%,(K220/D220))</f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5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5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5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5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5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5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5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ref="L284:L347" si="6">IF((K284/D284)&gt;100%,100%,(K284/D284))</f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6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6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6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6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6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6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6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ref="L348:L411" si="7">IF((K348/D348)&gt;100%,100%,(K348/D348))</f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7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7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7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7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7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7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7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ref="L412:L475" si="8">IF((K412/D412)&gt;100%,100%,(K412/D412))</f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8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8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8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8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8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8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8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ref="L476:L539" si="9">IF((K476/D476)&gt;100%,100%,(K476/D476))</f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9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9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9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9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9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9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9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ref="L540:L603" si="10">IF((K540/D540)&gt;100%,100%,(K540/D540))</f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0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0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0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0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0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0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0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ref="L604:L667" si="11">IF((K604/D604)&gt;100%,100%,(K604/D604))</f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1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1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1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1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1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1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1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ref="L668:L731" si="12">IF((K668/D668)&gt;100%,100%,(K668/D668))</f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2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2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2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2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2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2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2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ref="L732:L795" si="13">IF((K732/D732)&gt;100%,100%,(K732/D732))</f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3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3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3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3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3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3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3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ref="L796:L859" si="14">IF((K796/D796)&gt;100%,100%,(K796/D796))</f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4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4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4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4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4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4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4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ref="L860:L913" si="15">IF((K860/D860)&gt;100%,100%,(K860/D860))</f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  <row r="907" spans="1:15" x14ac:dyDescent="0.25">
      <c r="A907" s="16"/>
      <c r="B907" s="16"/>
      <c r="C907" s="16"/>
      <c r="D907" s="16"/>
      <c r="E907" s="16"/>
      <c r="F907" s="17"/>
      <c r="G907" s="17"/>
      <c r="H907" s="18"/>
      <c r="I907" s="16"/>
      <c r="J907" s="16"/>
      <c r="K907" s="16"/>
      <c r="L907" s="19" t="e">
        <f t="shared" si="15"/>
        <v>#DIV/0!</v>
      </c>
      <c r="M907" s="16"/>
      <c r="N907" s="17"/>
      <c r="O907" s="16"/>
    </row>
    <row r="908" spans="1:15" x14ac:dyDescent="0.25">
      <c r="A908" s="16"/>
      <c r="B908" s="16"/>
      <c r="C908" s="16"/>
      <c r="D908" s="16"/>
      <c r="E908" s="16"/>
      <c r="F908" s="17"/>
      <c r="G908" s="17"/>
      <c r="H908" s="18"/>
      <c r="I908" s="16"/>
      <c r="J908" s="16"/>
      <c r="K908" s="16"/>
      <c r="L908" s="19" t="e">
        <f t="shared" si="15"/>
        <v>#DIV/0!</v>
      </c>
      <c r="M908" s="16"/>
      <c r="N908" s="17"/>
      <c r="O908" s="16"/>
    </row>
    <row r="909" spans="1:15" x14ac:dyDescent="0.25">
      <c r="A909" s="16"/>
      <c r="B909" s="16"/>
      <c r="C909" s="16"/>
      <c r="D909" s="16"/>
      <c r="E909" s="16"/>
      <c r="F909" s="17"/>
      <c r="G909" s="17"/>
      <c r="H909" s="18"/>
      <c r="I909" s="16"/>
      <c r="J909" s="16"/>
      <c r="K909" s="16"/>
      <c r="L909" s="19" t="e">
        <f t="shared" si="15"/>
        <v>#DIV/0!</v>
      </c>
      <c r="M909" s="16"/>
      <c r="N909" s="17"/>
      <c r="O909" s="16"/>
    </row>
    <row r="910" spans="1:15" x14ac:dyDescent="0.25">
      <c r="A910" s="16"/>
      <c r="B910" s="16"/>
      <c r="C910" s="16"/>
      <c r="D910" s="16"/>
      <c r="E910" s="16"/>
      <c r="F910" s="17"/>
      <c r="G910" s="17"/>
      <c r="H910" s="18"/>
      <c r="I910" s="16"/>
      <c r="J910" s="16"/>
      <c r="K910" s="16"/>
      <c r="L910" s="19" t="e">
        <f t="shared" si="15"/>
        <v>#DIV/0!</v>
      </c>
      <c r="M910" s="16"/>
      <c r="N910" s="17"/>
      <c r="O910" s="16"/>
    </row>
    <row r="911" spans="1:15" x14ac:dyDescent="0.25">
      <c r="A911" s="16"/>
      <c r="B911" s="16"/>
      <c r="C911" s="16"/>
      <c r="D911" s="16"/>
      <c r="E911" s="16"/>
      <c r="F911" s="17"/>
      <c r="G911" s="17"/>
      <c r="H911" s="18"/>
      <c r="I911" s="16"/>
      <c r="J911" s="16"/>
      <c r="K911" s="16"/>
      <c r="L911" s="19" t="e">
        <f t="shared" si="15"/>
        <v>#DIV/0!</v>
      </c>
      <c r="M911" s="16"/>
      <c r="N911" s="17"/>
      <c r="O911" s="16"/>
    </row>
    <row r="912" spans="1:15" x14ac:dyDescent="0.25">
      <c r="A912" s="16"/>
      <c r="B912" s="16"/>
      <c r="C912" s="16"/>
      <c r="D912" s="16"/>
      <c r="E912" s="16"/>
      <c r="F912" s="17"/>
      <c r="G912" s="17"/>
      <c r="H912" s="18"/>
      <c r="I912" s="16"/>
      <c r="J912" s="16"/>
      <c r="K912" s="16"/>
      <c r="L912" s="19" t="e">
        <f t="shared" si="15"/>
        <v>#DIV/0!</v>
      </c>
      <c r="M912" s="16"/>
      <c r="N912" s="17"/>
      <c r="O912" s="16"/>
    </row>
    <row r="913" spans="1:15" x14ac:dyDescent="0.25">
      <c r="A913" s="16"/>
      <c r="B913" s="16"/>
      <c r="C913" s="16"/>
      <c r="D913" s="16"/>
      <c r="E913" s="16"/>
      <c r="F913" s="17"/>
      <c r="G913" s="17"/>
      <c r="H913" s="18"/>
      <c r="I913" s="16"/>
      <c r="J913" s="16"/>
      <c r="K913" s="16"/>
      <c r="L913" s="19" t="e">
        <f t="shared" si="15"/>
        <v>#DIV/0!</v>
      </c>
      <c r="M913" s="16"/>
      <c r="N913" s="17"/>
      <c r="O913" s="16"/>
    </row>
  </sheetData>
  <sheetProtection algorithmName="SHA-512" hashValue="TcrDRNuJTpZlhVktg29BllIcgmqaiF1/mTZaD/w/gfE7B5za4gZ/HtdYPaxeCda1KgSKJ/VsioN3wMeyd/NmKw==" saltValue="s5i8EAwEJQtu9fpf55X3pg==" spinCount="100000" sheet="1" objects="1" scenarios="1" formatCells="0" insertRows="0" autoFilter="0"/>
  <dataConsolidate/>
  <mergeCells count="48">
    <mergeCell ref="D9:E9"/>
    <mergeCell ref="D12:E12"/>
    <mergeCell ref="L12:N12"/>
    <mergeCell ref="D16:E16"/>
    <mergeCell ref="D17:E17"/>
    <mergeCell ref="L16:N16"/>
    <mergeCell ref="D10:E10"/>
    <mergeCell ref="L10:N10"/>
    <mergeCell ref="D11:E11"/>
    <mergeCell ref="L11:N11"/>
    <mergeCell ref="D13:E13"/>
    <mergeCell ref="L13:N13"/>
    <mergeCell ref="D14:E14"/>
    <mergeCell ref="L14:N14"/>
    <mergeCell ref="D15:E15"/>
    <mergeCell ref="L15:N15"/>
    <mergeCell ref="J21:J22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7:N17"/>
    <mergeCell ref="D8:E8"/>
    <mergeCell ref="H21:H22"/>
    <mergeCell ref="A21:A22"/>
    <mergeCell ref="A20:J20"/>
    <mergeCell ref="A19:O19"/>
    <mergeCell ref="C21:C22"/>
    <mergeCell ref="F21:G21"/>
    <mergeCell ref="M21:M22"/>
    <mergeCell ref="N21:N22"/>
    <mergeCell ref="O21:O22"/>
    <mergeCell ref="B21:B22"/>
    <mergeCell ref="D21:D22"/>
    <mergeCell ref="E21:E22"/>
    <mergeCell ref="K20:O20"/>
    <mergeCell ref="K21:K22"/>
    <mergeCell ref="I21:I22"/>
    <mergeCell ref="L21:L22"/>
  </mergeCells>
  <conditionalFormatting sqref="L23:L913">
    <cfRule type="containsErrors" dxfId="1" priority="36">
      <formula>ISERROR(L23)</formula>
    </cfRule>
  </conditionalFormatting>
  <conditionalFormatting sqref="O9:O17">
    <cfRule type="containsErrors" dxfId="0" priority="11">
      <formula>ISERROR(O9)</formula>
    </cfRule>
  </conditionalFormatting>
  <dataValidations count="7">
    <dataValidation type="decimal" allowBlank="1" showInputMessage="1" showErrorMessage="1" sqref="L23:L913 O9:O17" xr:uid="{2EA01066-FD7A-4D6C-8CE9-DE7DEE42B2D5}">
      <formula1>0</formula1>
      <formula2>1</formula2>
    </dataValidation>
    <dataValidation type="whole" allowBlank="1" showInputMessage="1" showErrorMessage="1" sqref="D42 D45:D1048576 D23:D39" xr:uid="{224D98CB-81BC-442F-8A05-C9A6A69055F0}">
      <formula1>1</formula1>
      <formula2>5000</formula2>
    </dataValidation>
    <dataValidation type="list" showInputMessage="1" showErrorMessage="1" sqref="N23:N913" xr:uid="{DE8880AD-4086-4615-BB21-13B881D4E458}">
      <formula1>PERIODO_DE_SEGUIMIENTO</formula1>
    </dataValidation>
    <dataValidation type="list" allowBlank="1" showInputMessage="1" showErrorMessage="1" sqref="I23:I1048576" xr:uid="{48283215-8782-4E71-AF97-A045AC9C38E9}">
      <formula1>NOMBRE_PROCESO</formula1>
    </dataValidation>
    <dataValidation type="list" allowBlank="1" showInputMessage="1" showErrorMessage="1" sqref="A9:A17" xr:uid="{158DC68B-0A81-4E54-A86A-5A2861ED78B8}">
      <formula1>Componente_de_Gestión</formula1>
    </dataValidation>
    <dataValidation type="list" allowBlank="1" showInputMessage="1" showErrorMessage="1" sqref="F9:F17" xr:uid="{DF6D8787-35A1-496C-A647-FB9901280C78}">
      <formula1>INDIRECT(D9)</formula1>
    </dataValidation>
    <dataValidation type="list" allowBlank="1" showInputMessage="1" showErrorMessage="1" sqref="B9:D17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B40:B1048576 B23:B38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B39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H23:H1048576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9" t="s">
        <v>26</v>
      </c>
      <c r="B2" s="13" t="s">
        <v>77</v>
      </c>
      <c r="C2" s="121" t="s">
        <v>40</v>
      </c>
      <c r="D2" s="121"/>
      <c r="E2" s="121"/>
      <c r="F2" s="121"/>
    </row>
    <row r="3" spans="1:57" ht="27.75" customHeight="1" x14ac:dyDescent="0.25">
      <c r="A3" s="119"/>
      <c r="B3" s="119" t="s">
        <v>42</v>
      </c>
      <c r="C3" s="119" t="s">
        <v>41</v>
      </c>
      <c r="D3" s="119" t="s">
        <v>2</v>
      </c>
      <c r="E3" s="119" t="s">
        <v>205</v>
      </c>
      <c r="F3" s="119" t="s">
        <v>206</v>
      </c>
      <c r="G3" s="119" t="s">
        <v>169</v>
      </c>
      <c r="H3" s="119" t="s">
        <v>27</v>
      </c>
      <c r="I3" s="119" t="s">
        <v>43</v>
      </c>
      <c r="J3" s="119" t="s">
        <v>44</v>
      </c>
      <c r="K3" s="119" t="s">
        <v>514</v>
      </c>
      <c r="L3" s="119" t="s">
        <v>50</v>
      </c>
      <c r="M3" s="119" t="s">
        <v>45</v>
      </c>
      <c r="N3" s="119" t="s">
        <v>46</v>
      </c>
      <c r="O3" s="119" t="s">
        <v>47</v>
      </c>
      <c r="P3" s="119" t="s">
        <v>48</v>
      </c>
      <c r="Q3" s="119" t="s">
        <v>49</v>
      </c>
      <c r="R3" s="119" t="s">
        <v>28</v>
      </c>
      <c r="S3" s="119" t="s">
        <v>207</v>
      </c>
      <c r="T3" s="119" t="s">
        <v>208</v>
      </c>
      <c r="V3" s="119" t="s">
        <v>209</v>
      </c>
      <c r="X3" s="119" t="s">
        <v>210</v>
      </c>
      <c r="Z3" s="119" t="s">
        <v>211</v>
      </c>
      <c r="AB3" s="119" t="s">
        <v>60</v>
      </c>
      <c r="AD3" s="119" t="s">
        <v>58</v>
      </c>
      <c r="AE3" s="119" t="s">
        <v>57</v>
      </c>
      <c r="AG3" s="119" t="s">
        <v>78</v>
      </c>
      <c r="AH3" s="119" t="s">
        <v>87</v>
      </c>
      <c r="AI3" s="120" t="s">
        <v>97</v>
      </c>
      <c r="AK3" s="119" t="s">
        <v>59</v>
      </c>
      <c r="AM3" s="119" t="s">
        <v>60</v>
      </c>
      <c r="AN3" s="119" t="s">
        <v>58</v>
      </c>
      <c r="AO3" s="119" t="s">
        <v>57</v>
      </c>
      <c r="AQ3" s="119" t="s">
        <v>78</v>
      </c>
      <c r="AR3" s="119" t="s">
        <v>87</v>
      </c>
      <c r="AS3" s="119" t="s">
        <v>96</v>
      </c>
      <c r="AT3" s="120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V4" s="119"/>
      <c r="X4" s="119"/>
      <c r="Z4" s="119"/>
      <c r="AB4" s="119"/>
      <c r="AD4" s="119"/>
      <c r="AE4" s="119"/>
      <c r="AG4" s="119"/>
      <c r="AH4" s="119"/>
      <c r="AI4" s="120"/>
      <c r="AK4" s="119"/>
      <c r="AM4" s="119"/>
      <c r="AN4" s="119"/>
      <c r="AO4" s="119"/>
      <c r="AQ4" s="119"/>
      <c r="AR4" s="119"/>
      <c r="AS4" s="119"/>
      <c r="AT4" s="120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2026-01-26T13:08:46Z</dcterms:modified>
</cp:coreProperties>
</file>