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1DD43A62-1E41-4747-ACFF-EB39D4CFCF55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'FOR-PES-006'!$A$18:$O$911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'FOR-PES-006'!$A$1:$O$38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G12" i="1"/>
  <c r="G11" i="1"/>
  <c r="G10" i="1"/>
  <c r="H10" i="1"/>
  <c r="I10" i="1"/>
  <c r="J10" i="1"/>
  <c r="H11" i="1"/>
  <c r="I11" i="1"/>
  <c r="J11" i="1"/>
  <c r="H12" i="1"/>
  <c r="I12" i="1"/>
  <c r="J12" i="1"/>
  <c r="L19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I13" i="1" l="1"/>
  <c r="I9" i="1"/>
  <c r="O9" i="1" s="1"/>
  <c r="J13" i="1"/>
  <c r="J9" i="1"/>
  <c r="H13" i="1" l="1"/>
  <c r="H9" i="1"/>
  <c r="G13" i="1"/>
  <c r="G9" i="1"/>
  <c r="L911" i="1" l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<sst xmlns="http://schemas.openxmlformats.org/spreadsheetml/2006/main" count="1306" uniqueCount="809">
  <si>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</si>
  <si>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</si>
  <si>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</si>
  <si>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</si>
  <si>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</si>
  <si>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</si>
  <si>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</si>
  <si>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</si>
  <si>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</si>
  <si>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</si>
  <si>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</si>
  <si>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</si>
  <si>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</si>
  <si>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</si>
  <si>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</si>
  <si>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</si>
  <si>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</si>
  <si>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</si>
  <si>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</si>
  <si>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</si>
  <si>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</si>
  <si>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</si>
  <si>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</si>
  <si>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</si>
  <si>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</si>
  <si>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</si>
  <si>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</si>
  <si>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</si>
  <si>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</si>
  <si>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</si>
  <si>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</si>
  <si>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</si>
  <si>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</si>
  <si>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</si>
  <si>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</si>
  <si>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</si>
  <si>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</si>
  <si>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</si>
  <si>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</si>
  <si>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</si>
  <si>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</si>
  <si>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</si>
  <si>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</si>
  <si>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</si>
  <si>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</si>
  <si>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</si>
  <si>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</si>
  <si>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</si>
  <si>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</si>
  <si>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</si>
  <si>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</si>
  <si>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</si>
  <si>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</si>
  <si>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</si>
  <si>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</si>
  <si>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</si>
  <si>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</si>
  <si>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</si>
  <si>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</si>
  <si>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</si>
  <si>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</si>
  <si>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</si>
  <si>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</si>
  <si>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</si>
  <si>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</si>
  <si>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</si>
  <si>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</si>
  <si>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</si>
  <si>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</si>
  <si>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</si>
  <si>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</si>
  <si>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</si>
  <si>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</si>
  <si>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</si>
  <si>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</si>
  <si>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</si>
  <si>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</si>
  <si>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</si>
  <si>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</si>
  <si>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</si>
  <si>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</si>
  <si>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</si>
  <si>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</si>
  <si>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</si>
  <si>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</si>
  <si>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</si>
  <si>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</si>
  <si>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</si>
  <si>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</si>
  <si>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</si>
  <si>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</si>
  <si>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</si>
  <si>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</si>
  <si>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</si>
  <si>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</si>
  <si>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</si>
  <si>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</si>
  <si>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</si>
  <si>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</si>
  <si>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</si>
  <si>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</si>
  <si>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</si>
  <si>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</si>
  <si>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</si>
  <si>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</si>
  <si>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</si>
  <si>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</si>
  <si>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</si>
  <si>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</si>
  <si>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</si>
  <si>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</si>
  <si>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</si>
  <si>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</si>
  <si>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</si>
  <si>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</si>
  <si>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</si>
  <si>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</si>
  <si>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</si>
  <si>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</si>
  <si>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</si>
  <si>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</si>
  <si>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</si>
  <si>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</si>
  <si>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</si>
  <si>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</si>
  <si>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</si>
  <si>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</si>
  <si>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</si>
  <si>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</si>
  <si>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</si>
  <si>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</si>
  <si>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</si>
  <si>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</si>
  <si>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</si>
  <si>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</si>
  <si>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</si>
  <si>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</si>
  <si>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</si>
  <si>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</si>
  <si>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</si>
  <si>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</si>
  <si>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</si>
  <si>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</si>
  <si>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</si>
  <si>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</si>
  <si>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</si>
  <si>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</si>
  <si>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</si>
  <si>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</si>
  <si>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</si>
  <si>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</si>
  <si>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</si>
  <si>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</si>
  <si>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</si>
  <si>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</si>
  <si>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</si>
  <si>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</si>
  <si>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</si>
  <si>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</si>
  <si>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</si>
  <si>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</si>
  <si>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</si>
  <si>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</si>
  <si>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</si>
  <si>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</si>
  <si>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</si>
  <si>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</si>
  <si>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</si>
  <si>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</si>
  <si>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</si>
  <si>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</si>
  <si>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</si>
  <si>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</si>
  <si>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</si>
  <si>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</si>
  <si>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</si>
  <si>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</si>
  <si>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</si>
  <si>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</si>
  <si>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</si>
  <si>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</si>
  <si>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</si>
  <si>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</si>
  <si>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</si>
  <si>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</si>
  <si>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</si>
  <si>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</si>
  <si>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</si>
  <si>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</si>
  <si>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</si>
  <si>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</si>
  <si>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</si>
  <si>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</si>
  <si>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</si>
  <si>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</si>
  <si>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</si>
  <si>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</si>
  <si>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</si>
  <si>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</si>
  <si>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</si>
  <si>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</si>
  <si>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</si>
  <si>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</si>
  <si>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</si>
  <si>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</si>
  <si>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</si>
  <si>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</si>
  <si>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</si>
  <si>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</si>
  <si>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</si>
  <si>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</si>
  <si>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</si>
  <si>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</si>
  <si>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</si>
  <si>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</si>
  <si>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</si>
  <si>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</si>
  <si>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</si>
  <si>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</si>
  <si>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</si>
  <si>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</si>
  <si>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</si>
  <si>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</si>
  <si>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</si>
  <si>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</si>
  <si>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</si>
  <si>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</si>
  <si>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</si>
  <si>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</si>
  <si>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</si>
  <si>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</si>
  <si>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</si>
  <si>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</si>
  <si>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</si>
  <si>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</si>
  <si>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</si>
  <si>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</si>
  <si>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</si>
  <si>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</si>
  <si>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</si>
  <si>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</si>
  <si>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</si>
  <si>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</si>
  <si>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</si>
  <si>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</si>
  <si>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</si>
  <si>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</si>
  <si>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</si>
  <si>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</si>
  <si>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</si>
  <si>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</si>
  <si>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</si>
  <si>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</si>
  <si>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</si>
  <si>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</si>
  <si>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</si>
  <si>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</si>
  <si>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</si>
  <si>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</si>
  <si>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</si>
  <si>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</si>
  <si>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</si>
  <si>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</si>
  <si>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</si>
  <si>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</si>
  <si>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</si>
  <si>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</si>
  <si>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</si>
  <si>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</si>
  <si>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</si>
  <si>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</si>
  <si>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</si>
  <si>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</si>
  <si>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</si>
  <si>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</si>
  <si>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</si>
  <si>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</si>
  <si>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</si>
  <si>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</si>
  <si>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</si>
  <si>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</si>
  <si>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</si>
  <si>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</si>
  <si>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</si>
  <si>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</si>
  <si>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</si>
  <si>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</si>
  <si>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</si>
  <si>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</si>
  <si>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</si>
  <si>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</si>
  <si>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</si>
  <si>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</si>
  <si>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</si>
  <si>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</si>
  <si>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</si>
  <si>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</si>
  <si>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</si>
  <si>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</si>
  <si>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</si>
  <si>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</si>
  <si>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</si>
  <si>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</si>
  <si>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</si>
  <si>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</si>
  <si>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</si>
  <si>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</si>
  <si>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</si>
  <si>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</si>
  <si>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</si>
  <si>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</si>
  <si>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</si>
  <si>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</si>
  <si>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</si>
  <si>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</si>
  <si>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</si>
  <si>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</si>
  <si>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</si>
  <si>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</si>
  <si>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</si>
  <si>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</si>
  <si>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</si>
  <si>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</si>
  <si>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</si>
  <si>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</si>
  <si>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</si>
  <si>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</si>
  <si>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</si>
  <si>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</si>
  <si>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</si>
  <si>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</si>
  <si>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</si>
  <si>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</si>
  <si>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</si>
  <si>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</si>
  <si>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</si>
  <si>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</si>
  <si>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</si>
  <si>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</si>
  <si>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</si>
  <si>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</si>
  <si>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</si>
  <si>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</si>
  <si>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</si>
  <si>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</si>
  <si>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</si>
  <si>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</si>
  <si>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</si>
  <si>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</si>
  <si>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</si>
  <si>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</si>
  <si>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</si>
  <si>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</si>
  <si>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</si>
  <si>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</si>
  <si>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</si>
  <si>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</si>
  <si>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</si>
  <si>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</si>
  <si>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</si>
  <si>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</si>
  <si>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</si>
  <si>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</si>
  <si>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</si>
  <si>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</si>
  <si>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</si>
  <si>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</si>
  <si>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</si>
  <si>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</si>
  <si>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</si>
  <si>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</si>
  <si>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</si>
  <si>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</si>
  <si>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</si>
  <si>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</si>
  <si>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</si>
  <si>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</si>
  <si>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</si>
  <si>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</si>
  <si>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</si>
  <si>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</si>
  <si>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</si>
  <si>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</si>
  <si>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</si>
  <si>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</si>
  <si>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</si>
  <si>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</si>
  <si>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</si>
  <si>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</si>
  <si>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</si>
  <si>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</si>
  <si>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</si>
  <si>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</si>
  <si>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</si>
  <si>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</si>
  <si>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</si>
  <si>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</si>
  <si>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</si>
  <si>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</si>
  <si>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</si>
  <si>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</si>
  <si>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</si>
  <si>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</si>
  <si>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</si>
  <si>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</si>
  <si>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</si>
  <si>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</si>
  <si>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</si>
  <si>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</si>
  <si>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</si>
  <si>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</si>
  <si>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</si>
  <si>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</si>
  <si>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</si>
  <si>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</si>
  <si>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</si>
  <si>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</si>
  <si>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</si>
  <si>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</si>
  <si>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</si>
  <si>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</si>
  <si>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</si>
  <si>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</si>
  <si>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</si>
  <si>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</si>
  <si>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</si>
  <si>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</si>
  <si>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</si>
  <si>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</si>
  <si>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</si>
  <si>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</si>
  <si>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</si>
  <si>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</si>
  <si>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</si>
  <si>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</si>
  <si>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</si>
  <si>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</si>
  <si>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</si>
  <si>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</si>
  <si>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</si>
  <si>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</si>
  <si>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</si>
  <si>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</si>
  <si>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</si>
  <si>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</si>
  <si>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</si>
  <si>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</si>
  <si>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</si>
  <si>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</si>
  <si>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</si>
  <si>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</si>
  <si>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</si>
  <si>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</si>
  <si>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</si>
  <si>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</si>
  <si>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</si>
  <si>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</si>
  <si>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</si>
  <si>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</si>
  <si>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</si>
  <si>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</si>
  <si>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</si>
  <si>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</si>
  <si>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</si>
  <si>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</si>
  <si>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</si>
  <si>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</si>
  <si>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</si>
  <si>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</si>
  <si>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</si>
  <si>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</si>
  <si>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</si>
  <si>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</si>
  <si>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</si>
  <si>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</si>
  <si>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</si>
  <si>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</si>
  <si>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</si>
  <si>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</si>
  <si>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</si>
  <si>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</si>
  <si>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</si>
  <si>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</si>
  <si>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</si>
  <si>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</si>
  <si>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</si>
  <si>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</si>
  <si>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</si>
  <si>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</si>
  <si>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</si>
  <si>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</si>
  <si>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</si>
  <si>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</si>
  <si>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</si>
  <si>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</si>
  <si>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</si>
  <si>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</si>
  <si>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</si>
  <si>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</si>
  <si>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</si>
  <si>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</si>
  <si>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</si>
  <si>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</si>
  <si>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</si>
  <si>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</si>
  <si>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</si>
  <si>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</si>
  <si>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</si>
  <si>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</si>
  <si>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</si>
  <si>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</si>
  <si>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</si>
  <si>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</si>
  <si>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</si>
  <si>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</si>
  <si>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</si>
  <si>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</si>
  <si>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</si>
  <si>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</si>
  <si>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</si>
  <si>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</si>
  <si>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</si>
  <si>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</si>
  <si>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</si>
  <si>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</si>
  <si>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</si>
  <si>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</si>
  <si>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</si>
  <si>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</si>
  <si>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</si>
  <si>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</si>
  <si>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</si>
  <si>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</si>
  <si>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</si>
  <si>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</si>
  <si>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</si>
  <si>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</si>
  <si>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</si>
  <si>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</si>
  <si>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</si>
  <si>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</si>
  <si>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</si>
  <si>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</si>
  <si>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</si>
  <si>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</si>
  <si>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</si>
  <si>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</si>
  <si>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</si>
  <si>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</si>
  <si>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</si>
  <si>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</si>
  <si>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</si>
  <si>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</si>
  <si>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</si>
  <si>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</si>
  <si>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</si>
  <si>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</si>
  <si>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</si>
  <si>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</si>
  <si>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</si>
  <si>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</si>
  <si>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</si>
  <si>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</si>
  <si>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</si>
  <si>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</si>
  <si>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</si>
  <si>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</si>
  <si>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</si>
  <si>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</si>
  <si>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</si>
  <si>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</si>
  <si>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</si>
  <si>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</si>
  <si>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</si>
  <si>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</si>
  <si>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</si>
  <si>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</si>
  <si>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</si>
  <si>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</si>
  <si>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</si>
  <si>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</si>
  <si>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</si>
  <si>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</si>
  <si>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</si>
  <si>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</si>
  <si>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</si>
  <si>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</si>
  <si>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</si>
  <si>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</si>
  <si>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</si>
  <si>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</si>
  <si>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</si>
  <si>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</si>
  <si>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</si>
  <si>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</si>
  <si>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</si>
  <si>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</si>
  <si>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</si>
  <si>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</si>
  <si>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</si>
  <si>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</si>
  <si>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</si>
  <si>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</si>
  <si>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</si>
  <si>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</si>
  <si>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</si>
  <si>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</si>
  <si>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</si>
  <si>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</si>
  <si>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</si>
  <si>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</si>
  <si>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</si>
  <si>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</si>
  <si>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</si>
  <si>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</si>
  <si>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</si>
  <si>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</si>
  <si>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</si>
  <si>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</si>
  <si>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</si>
  <si>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</si>
  <si>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</si>
  <si>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</si>
  <si>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</si>
  <si>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</si>
  <si>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</si>
  <si>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</si>
  <si>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</si>
  <si>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</si>
  <si>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</si>
  <si>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</si>
  <si>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</si>
  <si>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</si>
  <si>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</si>
  <si>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</si>
  <si>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</si>
  <si>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</si>
  <si>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</si>
  <si>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</si>
  <si>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</si>
  <si>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</si>
  <si>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</si>
  <si>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</si>
  <si>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</si>
  <si>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</si>
  <si>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</si>
  <si>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</si>
  <si>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</si>
  <si>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</si>
  <si>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</si>
  <si>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</si>
  <si>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</si>
  <si>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</si>
  <si>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</si>
  <si>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</si>
  <si>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</si>
  <si>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</si>
  <si>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</si>
  <si>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</si>
  <si>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</si>
  <si>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</si>
  <si>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</si>
  <si>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</si>
  <si>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</si>
  <si>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</si>
  <si>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</si>
  <si>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</si>
  <si>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</si>
  <si>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</si>
  <si>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</si>
  <si>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</si>
  <si>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</si>
  <si>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</si>
  <si>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</si>
  <si>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</si>
  <si>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</si>
  <si>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</si>
  <si>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</si>
  <si>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</si>
  <si>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</si>
  <si>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</si>
  <si>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</si>
  <si>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</si>
  <si>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</si>
  <si>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</si>
  <si>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</si>
  <si>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</si>
  <si>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</si>
  <si>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</si>
  <si>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</si>
  <si>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</si>
  <si>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</si>
  <si>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</si>
  <si>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</si>
  <si>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</si>
  <si>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</si>
  <si>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</si>
  <si>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</si>
  <si>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</si>
  <si>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</si>
  <si>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</si>
  <si>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</si>
  <si>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</si>
  <si>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</si>
  <si>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</si>
  <si>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</si>
  <si>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</si>
  <si>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</si>
  <si>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</si>
  <si>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</si>
  <si>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</si>
  <si>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</si>
  <si>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</si>
  <si>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</si>
  <si>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</si>
  <si>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</si>
  <si>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</si>
  <si>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</si>
  <si>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</si>
  <si>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</si>
  <si>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</si>
  <si>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</si>
  <si>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</si>
  <si>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</si>
  <si>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</si>
  <si>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</si>
  <si>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</si>
  <si>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</si>
  <si>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</si>
  <si>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</si>
  <si>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</si>
  <si>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</si>
  <si>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</si>
  <si>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</si>
  <si>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</si>
  <si>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</si>
  <si>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</si>
  <si>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</si>
  <si>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</si>
  <si>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</si>
  <si>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</si>
  <si>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</si>
  <si>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</si>
  <si>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</si>
  <si>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</si>
  <si>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</si>
  <si>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</si>
  <si>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</si>
  <si>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</si>
  <si>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</si>
  <si>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</si>
  <si>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</si>
  <si>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</si>
  <si>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</si>
  <si>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</si>
  <si>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</si>
  <si>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</si>
  <si>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</si>
  <si>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</si>
  <si>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</si>
  <si>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</si>
  <si>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</si>
  <si>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</si>
  <si>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</si>
  <si>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</si>
  <si>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</si>
  <si>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</si>
  <si>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Presentar para discusión y aprobación del Consejo Académico el Reglamento de Publicaciones de la UPN</t>
  </si>
  <si>
    <t>Reglamento de publicaciones presentado a Comité Directivo y las instancias correspondientes</t>
  </si>
  <si>
    <t>Desarrollar una publicación en coedición con al menos una de las universidades de REDUCAR</t>
  </si>
  <si>
    <t>Coedición realizada</t>
  </si>
  <si>
    <t>Desarrollar e implementar una estrategia general de comunicaciones transversal de la editorial UPN.</t>
  </si>
  <si>
    <t>Una estrategia de comunicaciones diseñada e implementada</t>
  </si>
  <si>
    <t>Incrementar en un 10% la venta de los productos (libros y material institucional) sobre las ventas del año inmediatamente anterior</t>
  </si>
  <si>
    <t>Incremento recaudo por ventas</t>
  </si>
  <si>
    <t>Ninguna</t>
  </si>
  <si>
    <t>Producir y publicar números de revistas científicas</t>
  </si>
  <si>
    <t>Implementar el sistema de seguimiento y evaluación continua para garantizar que las revistas científicas cumplan con los requisitos básicos de los procesos de indexación, incluyendo periodicidad, calidad editorial, cumplimiento de normas internacionales y visibilidad en bases de datos especializadas</t>
  </si>
  <si>
    <t>Producir audiolibro aprobado por el Comité de publicaciones</t>
  </si>
  <si>
    <t>Producir documentos institucionales (corrección, diagramación y publicación en repositorio institucional)</t>
  </si>
  <si>
    <t>Producir y publicar números de revistas estudiantiles</t>
  </si>
  <si>
    <t>Desarrollar productos digitales de la editorial como libros, revistas y/o libros interactivos, entre otros</t>
  </si>
  <si>
    <t>Digitalizar libros del catálogo editorial en diferentes formatos</t>
  </si>
  <si>
    <t>Sistema de seguimiento implementado</t>
  </si>
  <si>
    <t>Audiolibro producido</t>
  </si>
  <si>
    <t>Documentos institucionales producidos</t>
  </si>
  <si>
    <t>Revistas estudiantiles publicadas</t>
  </si>
  <si>
    <t>Productos editoriales desarrollados</t>
  </si>
  <si>
    <t>Libros digitalizados</t>
  </si>
  <si>
    <t>Desarrollar materiales educativos en conjunto con las instancias involucradas</t>
  </si>
  <si>
    <t>Materiales educativos en desarrollo</t>
  </si>
  <si>
    <t>Desarrollar convocatorias generales para las publicaciones de los libros 2026</t>
  </si>
  <si>
    <t>Convocatorias de libros desarrolladas</t>
  </si>
  <si>
    <t>Libros publicados</t>
  </si>
  <si>
    <t>Afiliar a la Universidad en asociaciones relacionadas con la producción y distribución del libro universitario</t>
  </si>
  <si>
    <t>Realizar alianzas editoriales con otras instituciones para la publicación conjunta de productos editoriales o el desarrollo actividades de interés común</t>
  </si>
  <si>
    <t>Participar en ferias del libro y/o eventos relacionados con el libro y la cultura, incluyendo la Feria Internacional del Libro</t>
  </si>
  <si>
    <t>Garantizar el funcionamiento de la plataforma de revistas OJS de la Universidad Pedagógica Nacional</t>
  </si>
  <si>
    <t>Actualizar los productos digitales de la editorial en su diseño y experiencia del usuario (Repositorio institucional, catálogo web, página de revistas) acordes con el ecosistema digital planteado.</t>
  </si>
  <si>
    <t>Diseñar y ejecutar una estrategia integral de mercado y marketing para la editorial, orientada a fortalecer su posicionamiento, incrementar la visibilidad de las publicaciones y ampliar su alcance en audiencias clave</t>
  </si>
  <si>
    <t>Afiliaciones realizadas</t>
  </si>
  <si>
    <t>Alianzas editoriales realizadas</t>
  </si>
  <si>
    <t>Participación en ferias del libro</t>
  </si>
  <si>
    <t>Funcionamiento de la plataforma OJS</t>
  </si>
  <si>
    <t>Productos digitales de la editorial actualizados</t>
  </si>
  <si>
    <t>Una estrategia mercado y marketing para la editorial</t>
  </si>
  <si>
    <t>Proyecto "Mejoramiento de la producción, circulación y apropiación social del conocimiento" V2</t>
  </si>
  <si>
    <t>Productor libros resultado de los diferentes mecanismos de publicación, incluyendo libros infantiles y juveniles</t>
  </si>
  <si>
    <t>Revistas científicas publicadas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</si>
</sst>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0" fontId="35" fillId="0" borderId="1" xfId="0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9" fontId="18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5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11"/>
  <sheetViews>
    <sheetView showGridLines="0" tabSelected="1" view="pageBreakPreview" topLeftCell="A25" zoomScale="90" zoomScaleNormal="90" zoomScaleSheetLayoutView="90" workbookViewId="0">
      <selection activeCell="E33" sqref="E33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2"/>
      <c r="B1" s="87" t="s">
        <v>30</v>
      </c>
      <c r="C1" s="87"/>
      <c r="D1" s="87"/>
      <c r="E1" s="87"/>
      <c r="F1" s="87"/>
      <c r="G1" s="87"/>
      <c r="H1" s="87"/>
      <c r="I1" s="87"/>
      <c r="J1" s="87"/>
      <c r="K1" s="91" t="s">
        <v>81</v>
      </c>
      <c r="L1" s="91"/>
      <c r="M1" s="91"/>
      <c r="N1" s="91"/>
      <c r="O1" s="91"/>
    </row>
    <row r="2" spans="1:15" s="1" customFormat="1" ht="24" customHeight="1" x14ac:dyDescent="0.25">
      <c r="A2" s="92"/>
      <c r="B2" s="87" t="s">
        <v>31</v>
      </c>
      <c r="C2" s="87"/>
      <c r="D2" s="87"/>
      <c r="E2" s="87"/>
      <c r="F2" s="87"/>
      <c r="G2" s="87"/>
      <c r="H2" s="87"/>
      <c r="I2" s="87"/>
      <c r="J2" s="87"/>
      <c r="K2" s="91" t="s">
        <v>757</v>
      </c>
      <c r="L2" s="91"/>
      <c r="M2" s="91"/>
      <c r="N2" s="91"/>
      <c r="O2" s="91"/>
    </row>
    <row r="3" spans="1:15" s="1" customFormat="1" ht="24" customHeight="1" x14ac:dyDescent="0.25">
      <c r="A3" s="92"/>
      <c r="B3" s="87"/>
      <c r="C3" s="87"/>
      <c r="D3" s="87"/>
      <c r="E3" s="87"/>
      <c r="F3" s="87"/>
      <c r="G3" s="87"/>
      <c r="H3" s="87"/>
      <c r="I3" s="87"/>
      <c r="J3" s="87"/>
      <c r="K3" s="91" t="s">
        <v>756</v>
      </c>
      <c r="L3" s="91"/>
      <c r="M3" s="91"/>
      <c r="N3" s="91"/>
      <c r="O3" s="91"/>
    </row>
    <row r="4" spans="1:15" s="1" customFormat="1" ht="28.5" customHeight="1" x14ac:dyDescent="0.25">
      <c r="A4" s="93" t="s">
        <v>766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7" t="s">
        <v>203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s="5" customFormat="1" ht="18" customHeight="1" x14ac:dyDescent="0.25">
      <c r="A7" s="88" t="s">
        <v>5</v>
      </c>
      <c r="B7" s="89"/>
      <c r="C7" s="89"/>
      <c r="D7" s="89"/>
      <c r="E7" s="89"/>
      <c r="F7" s="90"/>
      <c r="G7" s="88" t="s">
        <v>204</v>
      </c>
      <c r="H7" s="89"/>
      <c r="I7" s="90"/>
      <c r="J7" s="25">
        <v>2026</v>
      </c>
      <c r="K7" s="96" t="s">
        <v>753</v>
      </c>
      <c r="L7" s="96"/>
      <c r="M7" s="96"/>
      <c r="N7" s="96"/>
      <c r="O7" s="96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1" t="s">
        <v>397</v>
      </c>
      <c r="E8" s="101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98" t="s">
        <v>403</v>
      </c>
      <c r="M8" s="99"/>
      <c r="N8" s="100"/>
      <c r="O8" s="48" t="s">
        <v>84</v>
      </c>
    </row>
    <row r="9" spans="1:15" s="70" customFormat="1" ht="140.25" x14ac:dyDescent="0.25">
      <c r="A9" s="80" t="s">
        <v>29</v>
      </c>
      <c r="B9" s="80" t="s">
        <v>100</v>
      </c>
      <c r="C9" s="80" t="s">
        <v>162</v>
      </c>
      <c r="D9" s="82" t="s">
        <v>185</v>
      </c>
      <c r="E9" s="82"/>
      <c r="F9" s="80" t="s">
        <v>572</v>
      </c>
      <c r="G9" s="80">
        <f>IFERROR(VLOOKUP(F9,'Hoja 2'!$AX$3:$BE$176,8,FALSE)," ")</f>
        <v>63</v>
      </c>
      <c r="H9" s="80" t="str">
        <f>IFERROR(VLOOKUP(F9,'Hoja 2'!$AX$3:$BD$176,2,FALSE),"Cumplimiento de la acción")</f>
        <v>Sumatoria de libros, revistas científicas, revistas académicas, audiolibros, documentos institucionales y materiales educativos y pedagógicos publicados al año</v>
      </c>
      <c r="I9" s="78">
        <f>IFERROR(VLOOKUP(F9,'Hoja 2'!$AX$3:$BD$121,6,FALSE),"100%")</f>
        <v>69</v>
      </c>
      <c r="J9" s="78" t="str">
        <f>IFERROR(VLOOKUP(F9,'Hoja 2'!$AX$3:$BD$121,7,FALSE),"Acción cumplida")</f>
        <v>Productos editoriales de la UPN</v>
      </c>
      <c r="K9" s="21"/>
      <c r="L9" s="83"/>
      <c r="M9" s="84"/>
      <c r="N9" s="85"/>
      <c r="O9" s="79">
        <f t="shared" ref="O9:O13" si="0">IF(((K9)/I9)&gt;100%,100%,((K9)/I9))</f>
        <v>0</v>
      </c>
    </row>
    <row r="10" spans="1:15" s="70" customFormat="1" ht="63.75" x14ac:dyDescent="0.25">
      <c r="A10" s="80" t="s">
        <v>29</v>
      </c>
      <c r="B10" s="80" t="s">
        <v>92</v>
      </c>
      <c r="C10" s="80" t="s">
        <v>95</v>
      </c>
      <c r="D10" s="82" t="s">
        <v>179</v>
      </c>
      <c r="E10" s="82"/>
      <c r="F10" s="80" t="s">
        <v>539</v>
      </c>
      <c r="G10" s="80">
        <f>IFERROR(VLOOKUP(F10,'Hoja 2'!$AX$3:$BE$176,8,FALSE)," ")</f>
        <v>28</v>
      </c>
      <c r="H10" s="80" t="str">
        <f>IFERROR(VLOOKUP(F10,'Hoja 2'!$AX$3:$BD$176,2,FALSE),"Cumplimiento de la acción")</f>
        <v>Sumatoria de proyectos de construcción de materiales educativos</v>
      </c>
      <c r="I10" s="78">
        <f>IFERROR(VLOOKUP(F10,'Hoja 2'!$AX$3:$BD$121,6,FALSE),"100%")</f>
        <v>10</v>
      </c>
      <c r="J10" s="78" t="str">
        <f>IFERROR(VLOOKUP(F10,'Hoja 2'!$AX$3:$BD$121,7,FALSE),"Acción cumplida")</f>
        <v>Proyectos de construcción de materiales educativos</v>
      </c>
      <c r="K10" s="21"/>
      <c r="L10" s="83"/>
      <c r="M10" s="84"/>
      <c r="N10" s="85"/>
      <c r="O10" s="79">
        <f t="shared" si="0"/>
        <v>0</v>
      </c>
    </row>
    <row r="11" spans="1:15" s="70" customFormat="1" ht="51" x14ac:dyDescent="0.25">
      <c r="A11" s="80" t="s">
        <v>29</v>
      </c>
      <c r="B11" s="80" t="s">
        <v>100</v>
      </c>
      <c r="C11" s="80" t="s">
        <v>162</v>
      </c>
      <c r="D11" s="82" t="s">
        <v>185</v>
      </c>
      <c r="E11" s="82"/>
      <c r="F11" s="80" t="s">
        <v>570</v>
      </c>
      <c r="G11" s="80">
        <f>IFERROR(VLOOKUP(F11,'Hoja 2'!$AX$3:$BE$176,8,FALSE)," ")</f>
        <v>61</v>
      </c>
      <c r="H11" s="80" t="str">
        <f>IFERROR(VLOOKUP(F11,'Hoja 2'!$AX$3:$BD$176,2,FALSE),"Cumplimiento de la acción")</f>
        <v xml:space="preserve">Sumatoria de libros publicados </v>
      </c>
      <c r="I11" s="78">
        <f>IFERROR(VLOOKUP(F11,'Hoja 2'!$AX$3:$BD$121,6,FALSE),"100%")</f>
        <v>58</v>
      </c>
      <c r="J11" s="78" t="str">
        <f>IFERROR(VLOOKUP(F11,'Hoja 2'!$AX$3:$BD$121,7,FALSE),"Acción cumplida")</f>
        <v>Producción académica e investigativa</v>
      </c>
      <c r="K11" s="21"/>
      <c r="L11" s="83"/>
      <c r="M11" s="84"/>
      <c r="N11" s="85"/>
      <c r="O11" s="79">
        <f t="shared" si="0"/>
        <v>0</v>
      </c>
    </row>
    <row r="12" spans="1:15" s="70" customFormat="1" ht="76.5" x14ac:dyDescent="0.25">
      <c r="A12" s="80" t="s">
        <v>29</v>
      </c>
      <c r="B12" s="80" t="s">
        <v>100</v>
      </c>
      <c r="C12" s="80" t="s">
        <v>162</v>
      </c>
      <c r="D12" s="82" t="s">
        <v>185</v>
      </c>
      <c r="E12" s="82"/>
      <c r="F12" s="80" t="s">
        <v>571</v>
      </c>
      <c r="G12" s="80">
        <f>IFERROR(VLOOKUP(F12,'Hoja 2'!$AX$3:$BE$176,8,FALSE)," ")</f>
        <v>62</v>
      </c>
      <c r="H12" s="80" t="str">
        <f>IFERROR(VLOOKUP(F12,'Hoja 2'!$AX$3:$BD$176,2,FALSE),"Cumplimiento de la acción")</f>
        <v>Sumatoria de espacios de circulación de conocimiento producido por la UPN</v>
      </c>
      <c r="I12" s="78">
        <f>IFERROR(VLOOKUP(F12,'Hoja 2'!$AX$3:$BD$121,6,FALSE),"100%")</f>
        <v>57</v>
      </c>
      <c r="J12" s="78" t="str">
        <f>IFERROR(VLOOKUP(F12,'Hoja 2'!$AX$3:$BD$121,7,FALSE),"Acción cumplida")</f>
        <v>Espacios de circulación de conocimiento producido por la UPN</v>
      </c>
      <c r="K12" s="21"/>
      <c r="L12" s="83"/>
      <c r="M12" s="84"/>
      <c r="N12" s="85"/>
      <c r="O12" s="79">
        <f t="shared" si="0"/>
        <v>0</v>
      </c>
    </row>
    <row r="13" spans="1:15" s="70" customFormat="1" ht="25.5" x14ac:dyDescent="0.25">
      <c r="A13" s="77"/>
      <c r="B13" s="77"/>
      <c r="C13" s="77"/>
      <c r="D13" s="113"/>
      <c r="E13" s="113"/>
      <c r="F13" s="77"/>
      <c r="G13" s="77" t="str">
        <f>IFERROR(VLOOKUP(F13,'Hoja 2'!$AX$3:$BE$176,8,FALSE)," ")</f>
        <v xml:space="preserve"> </v>
      </c>
      <c r="H13" s="77" t="str">
        <f>IFERROR(VLOOKUP(F13,'Hoja 2'!$AX$3:$BD$176,2,FALSE),"Cumplimiento de la acción")</f>
        <v>Cumplimiento de la acción</v>
      </c>
      <c r="I13" s="114" t="str">
        <f>IFERROR(VLOOKUP(F13,'Hoja 2'!$AX$3:$BD$121,6,FALSE),"100%")</f>
        <v>100%</v>
      </c>
      <c r="J13" s="114" t="str">
        <f>IFERROR(VLOOKUP(F13,'Hoja 2'!$AX$3:$BD$121,7,FALSE),"Acción cumplida")</f>
        <v>Acción cumplida</v>
      </c>
      <c r="K13" s="66"/>
      <c r="L13" s="83"/>
      <c r="M13" s="84"/>
      <c r="N13" s="85"/>
      <c r="O13" s="79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97" t="s">
        <v>758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</row>
    <row r="16" spans="1:15" s="3" customFormat="1" ht="15" customHeight="1" x14ac:dyDescent="0.25">
      <c r="A16" s="103" t="s">
        <v>752</v>
      </c>
      <c r="B16" s="103"/>
      <c r="C16" s="103"/>
      <c r="D16" s="103"/>
      <c r="E16" s="103"/>
      <c r="F16" s="103"/>
      <c r="G16" s="103"/>
      <c r="H16" s="103"/>
      <c r="I16" s="103"/>
      <c r="J16" s="104"/>
      <c r="K16" s="107" t="s">
        <v>754</v>
      </c>
      <c r="L16" s="108"/>
      <c r="M16" s="108"/>
      <c r="N16" s="108"/>
      <c r="O16" s="109"/>
    </row>
    <row r="17" spans="1:15" s="2" customFormat="1" ht="25.5" customHeight="1" x14ac:dyDescent="0.25">
      <c r="A17" s="102" t="s">
        <v>755</v>
      </c>
      <c r="B17" s="86" t="s">
        <v>91</v>
      </c>
      <c r="C17" s="86" t="s">
        <v>201</v>
      </c>
      <c r="D17" s="86" t="s">
        <v>82</v>
      </c>
      <c r="E17" s="86" t="s">
        <v>83</v>
      </c>
      <c r="F17" s="86" t="s">
        <v>32</v>
      </c>
      <c r="G17" s="86"/>
      <c r="H17" s="86" t="s">
        <v>88</v>
      </c>
      <c r="I17" s="86" t="s">
        <v>200</v>
      </c>
      <c r="J17" s="86" t="s">
        <v>33</v>
      </c>
      <c r="K17" s="105" t="s">
        <v>404</v>
      </c>
      <c r="L17" s="105" t="s">
        <v>405</v>
      </c>
      <c r="M17" s="105" t="s">
        <v>402</v>
      </c>
      <c r="N17" s="106" t="s">
        <v>202</v>
      </c>
      <c r="O17" s="105" t="s">
        <v>34</v>
      </c>
    </row>
    <row r="18" spans="1:15" s="1" customFormat="1" ht="22.5" customHeight="1" x14ac:dyDescent="0.25">
      <c r="A18" s="102"/>
      <c r="B18" s="86"/>
      <c r="C18" s="86"/>
      <c r="D18" s="86"/>
      <c r="E18" s="86"/>
      <c r="F18" s="24" t="s">
        <v>3</v>
      </c>
      <c r="G18" s="24" t="s">
        <v>4</v>
      </c>
      <c r="H18" s="86"/>
      <c r="I18" s="86"/>
      <c r="J18" s="86"/>
      <c r="K18" s="105"/>
      <c r="L18" s="105"/>
      <c r="M18" s="105"/>
      <c r="N18" s="106"/>
      <c r="O18" s="105"/>
    </row>
    <row r="19" spans="1:15" s="4" customFormat="1" ht="76.5" x14ac:dyDescent="0.25">
      <c r="A19" s="80">
        <v>63</v>
      </c>
      <c r="B19" s="69" t="s">
        <v>159</v>
      </c>
      <c r="C19" s="69" t="s">
        <v>767</v>
      </c>
      <c r="D19" s="73">
        <v>1</v>
      </c>
      <c r="E19" s="69" t="s">
        <v>768</v>
      </c>
      <c r="F19" s="74">
        <v>46054</v>
      </c>
      <c r="G19" s="74">
        <v>46356</v>
      </c>
      <c r="H19" s="76" t="s">
        <v>89</v>
      </c>
      <c r="I19" s="69" t="s">
        <v>7</v>
      </c>
      <c r="J19" s="16" t="s">
        <v>775</v>
      </c>
      <c r="K19" s="21"/>
      <c r="L19" s="19">
        <f t="shared" ref="L19:L53" si="1">IF((K19/D19)&gt;100%,100%,(K19/D19))</f>
        <v>0</v>
      </c>
      <c r="M19" s="16"/>
      <c r="N19" s="17"/>
      <c r="O19" s="16"/>
    </row>
    <row r="20" spans="1:15" s="4" customFormat="1" ht="38.25" x14ac:dyDescent="0.25">
      <c r="A20" s="80">
        <v>63</v>
      </c>
      <c r="B20" s="69" t="s">
        <v>159</v>
      </c>
      <c r="C20" s="69" t="s">
        <v>769</v>
      </c>
      <c r="D20" s="73">
        <v>1</v>
      </c>
      <c r="E20" s="69" t="s">
        <v>770</v>
      </c>
      <c r="F20" s="74">
        <v>46054</v>
      </c>
      <c r="G20" s="74">
        <v>46356</v>
      </c>
      <c r="H20" s="76" t="s">
        <v>89</v>
      </c>
      <c r="I20" s="69" t="s">
        <v>7</v>
      </c>
      <c r="J20" s="16" t="s">
        <v>775</v>
      </c>
      <c r="K20" s="21"/>
      <c r="L20" s="19">
        <f t="shared" si="1"/>
        <v>0</v>
      </c>
      <c r="M20" s="16"/>
      <c r="N20" s="17"/>
      <c r="O20" s="16"/>
    </row>
    <row r="21" spans="1:15" s="4" customFormat="1" ht="51" x14ac:dyDescent="0.25">
      <c r="A21" s="80">
        <v>63</v>
      </c>
      <c r="B21" s="69" t="s">
        <v>159</v>
      </c>
      <c r="C21" s="69" t="s">
        <v>771</v>
      </c>
      <c r="D21" s="73">
        <v>1</v>
      </c>
      <c r="E21" s="69" t="s">
        <v>772</v>
      </c>
      <c r="F21" s="74">
        <v>46054</v>
      </c>
      <c r="G21" s="74">
        <v>46356</v>
      </c>
      <c r="H21" s="76" t="s">
        <v>89</v>
      </c>
      <c r="I21" s="69" t="s">
        <v>7</v>
      </c>
      <c r="J21" s="16" t="s">
        <v>775</v>
      </c>
      <c r="K21" s="21"/>
      <c r="L21" s="19">
        <f t="shared" si="1"/>
        <v>0</v>
      </c>
      <c r="M21" s="16"/>
      <c r="N21" s="17"/>
      <c r="O21" s="16"/>
    </row>
    <row r="22" spans="1:15" s="4" customFormat="1" ht="51" x14ac:dyDescent="0.25">
      <c r="A22" s="80">
        <v>63</v>
      </c>
      <c r="B22" s="69" t="s">
        <v>159</v>
      </c>
      <c r="C22" s="69" t="s">
        <v>773</v>
      </c>
      <c r="D22" s="81">
        <v>0.1</v>
      </c>
      <c r="E22" s="69" t="s">
        <v>774</v>
      </c>
      <c r="F22" s="74">
        <v>46054</v>
      </c>
      <c r="G22" s="74">
        <v>46356</v>
      </c>
      <c r="H22" s="76" t="s">
        <v>89</v>
      </c>
      <c r="I22" s="69" t="s">
        <v>7</v>
      </c>
      <c r="J22" s="16" t="s">
        <v>775</v>
      </c>
      <c r="K22" s="21"/>
      <c r="L22" s="19">
        <f t="shared" si="1"/>
        <v>0</v>
      </c>
      <c r="M22" s="16"/>
      <c r="N22" s="17"/>
      <c r="O22" s="16"/>
    </row>
    <row r="23" spans="1:15" s="4" customFormat="1" ht="51" x14ac:dyDescent="0.25">
      <c r="A23" s="80">
        <v>63</v>
      </c>
      <c r="B23" s="69" t="s">
        <v>159</v>
      </c>
      <c r="C23" s="69" t="s">
        <v>776</v>
      </c>
      <c r="D23" s="73">
        <v>18</v>
      </c>
      <c r="E23" s="69" t="s">
        <v>808</v>
      </c>
      <c r="F23" s="74">
        <v>46023</v>
      </c>
      <c r="G23" s="74">
        <v>46356</v>
      </c>
      <c r="H23" s="76" t="s">
        <v>90</v>
      </c>
      <c r="I23" s="69" t="s">
        <v>7</v>
      </c>
      <c r="J23" s="16" t="s">
        <v>806</v>
      </c>
      <c r="K23" s="21"/>
      <c r="L23" s="19">
        <f t="shared" si="1"/>
        <v>0</v>
      </c>
      <c r="M23" s="16"/>
      <c r="N23" s="17"/>
      <c r="O23" s="16"/>
    </row>
    <row r="24" spans="1:15" s="4" customFormat="1" ht="127.5" x14ac:dyDescent="0.25">
      <c r="A24" s="80">
        <v>63</v>
      </c>
      <c r="B24" s="69" t="s">
        <v>159</v>
      </c>
      <c r="C24" s="69" t="s">
        <v>777</v>
      </c>
      <c r="D24" s="73">
        <v>1</v>
      </c>
      <c r="E24" s="69" t="s">
        <v>783</v>
      </c>
      <c r="F24" s="74">
        <v>46055</v>
      </c>
      <c r="G24" s="74">
        <v>46356</v>
      </c>
      <c r="H24" s="76" t="s">
        <v>90</v>
      </c>
      <c r="I24" s="69" t="s">
        <v>7</v>
      </c>
      <c r="J24" s="16" t="s">
        <v>806</v>
      </c>
      <c r="K24" s="21"/>
      <c r="L24" s="19">
        <f t="shared" si="1"/>
        <v>0</v>
      </c>
      <c r="M24" s="16"/>
      <c r="N24" s="17"/>
      <c r="O24" s="16"/>
    </row>
    <row r="25" spans="1:15" s="4" customFormat="1" ht="51" x14ac:dyDescent="0.25">
      <c r="A25" s="80">
        <v>63</v>
      </c>
      <c r="B25" s="69" t="s">
        <v>159</v>
      </c>
      <c r="C25" s="69" t="s">
        <v>778</v>
      </c>
      <c r="D25" s="73">
        <v>1</v>
      </c>
      <c r="E25" s="69" t="s">
        <v>784</v>
      </c>
      <c r="F25" s="74">
        <v>46055</v>
      </c>
      <c r="G25" s="74">
        <v>46233</v>
      </c>
      <c r="H25" s="76" t="s">
        <v>90</v>
      </c>
      <c r="I25" s="69" t="s">
        <v>7</v>
      </c>
      <c r="J25" s="16" t="s">
        <v>806</v>
      </c>
      <c r="K25" s="21"/>
      <c r="L25" s="19">
        <f t="shared" si="1"/>
        <v>0</v>
      </c>
      <c r="M25" s="16"/>
      <c r="N25" s="17"/>
      <c r="O25" s="16"/>
    </row>
    <row r="26" spans="1:15" s="4" customFormat="1" ht="71.25" customHeight="1" x14ac:dyDescent="0.25">
      <c r="A26" s="80">
        <v>63</v>
      </c>
      <c r="B26" s="69" t="s">
        <v>159</v>
      </c>
      <c r="C26" s="69" t="s">
        <v>779</v>
      </c>
      <c r="D26" s="73">
        <v>5</v>
      </c>
      <c r="E26" s="69" t="s">
        <v>785</v>
      </c>
      <c r="F26" s="74">
        <v>46055</v>
      </c>
      <c r="G26" s="74">
        <v>46356</v>
      </c>
      <c r="H26" s="76" t="s">
        <v>90</v>
      </c>
      <c r="I26" s="69" t="s">
        <v>7</v>
      </c>
      <c r="J26" s="16" t="s">
        <v>806</v>
      </c>
      <c r="K26" s="21"/>
      <c r="L26" s="19">
        <f t="shared" si="1"/>
        <v>0</v>
      </c>
      <c r="M26" s="16"/>
      <c r="N26" s="17"/>
      <c r="O26" s="16"/>
    </row>
    <row r="27" spans="1:15" s="1" customFormat="1" ht="51" x14ac:dyDescent="0.25">
      <c r="A27" s="80">
        <v>63</v>
      </c>
      <c r="B27" s="69" t="s">
        <v>159</v>
      </c>
      <c r="C27" s="69" t="s">
        <v>780</v>
      </c>
      <c r="D27" s="73">
        <v>12</v>
      </c>
      <c r="E27" s="69" t="s">
        <v>786</v>
      </c>
      <c r="F27" s="74">
        <v>46055</v>
      </c>
      <c r="G27" s="74">
        <v>46356</v>
      </c>
      <c r="H27" s="76" t="s">
        <v>90</v>
      </c>
      <c r="I27" s="69" t="s">
        <v>7</v>
      </c>
      <c r="J27" s="16" t="s">
        <v>806</v>
      </c>
      <c r="K27" s="20"/>
      <c r="L27" s="19">
        <f t="shared" si="1"/>
        <v>0</v>
      </c>
      <c r="M27" s="16"/>
      <c r="N27" s="17"/>
      <c r="O27" s="16"/>
    </row>
    <row r="28" spans="1:15" s="1" customFormat="1" ht="51" x14ac:dyDescent="0.25">
      <c r="A28" s="80">
        <v>63</v>
      </c>
      <c r="B28" s="69" t="s">
        <v>159</v>
      </c>
      <c r="C28" s="69" t="s">
        <v>781</v>
      </c>
      <c r="D28" s="73">
        <v>3</v>
      </c>
      <c r="E28" s="69" t="s">
        <v>787</v>
      </c>
      <c r="F28" s="74">
        <v>46055</v>
      </c>
      <c r="G28" s="74">
        <v>46356</v>
      </c>
      <c r="H28" s="76" t="s">
        <v>90</v>
      </c>
      <c r="I28" s="69" t="s">
        <v>7</v>
      </c>
      <c r="J28" s="16" t="s">
        <v>806</v>
      </c>
      <c r="K28" s="68"/>
      <c r="L28" s="19">
        <f t="shared" si="1"/>
        <v>0</v>
      </c>
      <c r="M28" s="16"/>
      <c r="N28" s="17"/>
      <c r="O28" s="16"/>
    </row>
    <row r="29" spans="1:15" s="1" customFormat="1" ht="51" x14ac:dyDescent="0.25">
      <c r="A29" s="80">
        <v>63</v>
      </c>
      <c r="B29" s="69" t="s">
        <v>159</v>
      </c>
      <c r="C29" s="69" t="s">
        <v>782</v>
      </c>
      <c r="D29" s="73">
        <v>40</v>
      </c>
      <c r="E29" s="69" t="s">
        <v>788</v>
      </c>
      <c r="F29" s="74">
        <v>46055</v>
      </c>
      <c r="G29" s="74">
        <v>46233</v>
      </c>
      <c r="H29" s="76" t="s">
        <v>90</v>
      </c>
      <c r="I29" s="69" t="s">
        <v>7</v>
      </c>
      <c r="J29" s="16" t="s">
        <v>806</v>
      </c>
      <c r="K29" s="20"/>
      <c r="L29" s="19">
        <f t="shared" si="1"/>
        <v>0</v>
      </c>
      <c r="M29" s="16"/>
      <c r="N29" s="17"/>
      <c r="O29" s="16"/>
    </row>
    <row r="30" spans="1:15" s="1" customFormat="1" ht="51" x14ac:dyDescent="0.25">
      <c r="A30" s="80">
        <v>28</v>
      </c>
      <c r="B30" s="69" t="s">
        <v>159</v>
      </c>
      <c r="C30" s="75" t="s">
        <v>789</v>
      </c>
      <c r="D30" s="73">
        <v>3</v>
      </c>
      <c r="E30" s="74" t="s">
        <v>790</v>
      </c>
      <c r="F30" s="74">
        <v>46055</v>
      </c>
      <c r="G30" s="74">
        <v>46356</v>
      </c>
      <c r="H30" s="76" t="s">
        <v>90</v>
      </c>
      <c r="I30" s="69" t="s">
        <v>7</v>
      </c>
      <c r="J30" s="16" t="s">
        <v>806</v>
      </c>
      <c r="K30" s="67"/>
      <c r="L30" s="19">
        <f t="shared" si="1"/>
        <v>0</v>
      </c>
      <c r="M30" s="16"/>
      <c r="N30" s="17"/>
      <c r="O30" s="16"/>
    </row>
    <row r="31" spans="1:15" s="1" customFormat="1" ht="51" x14ac:dyDescent="0.25">
      <c r="A31" s="80">
        <v>61</v>
      </c>
      <c r="B31" s="69" t="s">
        <v>159</v>
      </c>
      <c r="C31" s="69" t="s">
        <v>791</v>
      </c>
      <c r="D31" s="73">
        <v>2</v>
      </c>
      <c r="E31" s="69" t="s">
        <v>792</v>
      </c>
      <c r="F31" s="74">
        <v>46055</v>
      </c>
      <c r="G31" s="74">
        <v>46356</v>
      </c>
      <c r="H31" s="76" t="s">
        <v>90</v>
      </c>
      <c r="I31" s="69" t="s">
        <v>7</v>
      </c>
      <c r="J31" s="16" t="s">
        <v>806</v>
      </c>
      <c r="K31" s="68"/>
      <c r="L31" s="19">
        <f t="shared" si="1"/>
        <v>0</v>
      </c>
      <c r="M31" s="16"/>
      <c r="N31" s="17"/>
      <c r="O31" s="16"/>
    </row>
    <row r="32" spans="1:15" s="4" customFormat="1" ht="51" x14ac:dyDescent="0.25">
      <c r="A32" s="80">
        <v>61</v>
      </c>
      <c r="B32" s="69" t="s">
        <v>159</v>
      </c>
      <c r="C32" s="69" t="s">
        <v>807</v>
      </c>
      <c r="D32" s="73">
        <v>60</v>
      </c>
      <c r="E32" s="69" t="s">
        <v>793</v>
      </c>
      <c r="F32" s="74">
        <v>46055</v>
      </c>
      <c r="G32" s="74">
        <v>46356</v>
      </c>
      <c r="H32" s="76" t="s">
        <v>90</v>
      </c>
      <c r="I32" s="69" t="s">
        <v>7</v>
      </c>
      <c r="J32" s="16" t="s">
        <v>806</v>
      </c>
      <c r="K32" s="20"/>
      <c r="L32" s="19">
        <f t="shared" si="1"/>
        <v>0</v>
      </c>
      <c r="M32" s="16"/>
      <c r="N32" s="17"/>
      <c r="O32" s="16"/>
    </row>
    <row r="33" spans="1:15" s="4" customFormat="1" ht="51" x14ac:dyDescent="0.25">
      <c r="A33" s="80">
        <v>62</v>
      </c>
      <c r="B33" s="69" t="s">
        <v>159</v>
      </c>
      <c r="C33" s="69" t="s">
        <v>794</v>
      </c>
      <c r="D33" s="73">
        <v>2</v>
      </c>
      <c r="E33" s="69" t="s">
        <v>800</v>
      </c>
      <c r="F33" s="74">
        <v>46055</v>
      </c>
      <c r="G33" s="74">
        <v>46172</v>
      </c>
      <c r="H33" s="76" t="s">
        <v>90</v>
      </c>
      <c r="I33" s="69" t="s">
        <v>7</v>
      </c>
      <c r="J33" s="16" t="s">
        <v>806</v>
      </c>
      <c r="K33" s="20"/>
      <c r="L33" s="19">
        <f t="shared" si="1"/>
        <v>0</v>
      </c>
      <c r="M33" s="16"/>
      <c r="N33" s="17"/>
      <c r="O33" s="16"/>
    </row>
    <row r="34" spans="1:15" s="4" customFormat="1" ht="63.75" x14ac:dyDescent="0.25">
      <c r="A34" s="80">
        <v>62</v>
      </c>
      <c r="B34" s="69" t="s">
        <v>159</v>
      </c>
      <c r="C34" s="69" t="s">
        <v>795</v>
      </c>
      <c r="D34" s="73">
        <v>3</v>
      </c>
      <c r="E34" s="69" t="s">
        <v>801</v>
      </c>
      <c r="F34" s="74">
        <v>46055</v>
      </c>
      <c r="G34" s="74">
        <v>46356</v>
      </c>
      <c r="H34" s="76" t="s">
        <v>90</v>
      </c>
      <c r="I34" s="69" t="s">
        <v>7</v>
      </c>
      <c r="J34" s="16" t="s">
        <v>806</v>
      </c>
      <c r="K34" s="68"/>
      <c r="L34" s="19">
        <f t="shared" si="1"/>
        <v>0</v>
      </c>
      <c r="M34" s="16"/>
      <c r="N34" s="17"/>
      <c r="O34" s="16"/>
    </row>
    <row r="35" spans="1:15" s="4" customFormat="1" ht="51" x14ac:dyDescent="0.25">
      <c r="A35" s="80">
        <v>62</v>
      </c>
      <c r="B35" s="69" t="s">
        <v>159</v>
      </c>
      <c r="C35" s="69" t="s">
        <v>796</v>
      </c>
      <c r="D35" s="73">
        <v>13</v>
      </c>
      <c r="E35" s="69" t="s">
        <v>802</v>
      </c>
      <c r="F35" s="74">
        <v>46113</v>
      </c>
      <c r="G35" s="74">
        <v>46356</v>
      </c>
      <c r="H35" s="76" t="s">
        <v>90</v>
      </c>
      <c r="I35" s="69" t="s">
        <v>7</v>
      </c>
      <c r="J35" s="16" t="s">
        <v>806</v>
      </c>
      <c r="K35" s="20"/>
      <c r="L35" s="19">
        <f t="shared" si="1"/>
        <v>0</v>
      </c>
      <c r="M35" s="16"/>
      <c r="N35" s="17"/>
      <c r="O35" s="16"/>
    </row>
    <row r="36" spans="1:15" s="4" customFormat="1" ht="51" x14ac:dyDescent="0.25">
      <c r="A36" s="80">
        <v>62</v>
      </c>
      <c r="B36" s="69" t="s">
        <v>159</v>
      </c>
      <c r="C36" s="69" t="s">
        <v>797</v>
      </c>
      <c r="D36" s="73">
        <v>1</v>
      </c>
      <c r="E36" s="69" t="s">
        <v>803</v>
      </c>
      <c r="F36" s="74">
        <v>46055</v>
      </c>
      <c r="G36" s="74">
        <v>46356</v>
      </c>
      <c r="H36" s="76" t="s">
        <v>90</v>
      </c>
      <c r="I36" s="69" t="s">
        <v>7</v>
      </c>
      <c r="J36" s="16" t="s">
        <v>806</v>
      </c>
      <c r="K36" s="20"/>
      <c r="L36" s="19">
        <f t="shared" si="1"/>
        <v>0</v>
      </c>
      <c r="M36" s="16"/>
      <c r="N36" s="17"/>
      <c r="O36" s="16"/>
    </row>
    <row r="37" spans="1:15" s="4" customFormat="1" ht="76.5" x14ac:dyDescent="0.25">
      <c r="A37" s="80">
        <v>62</v>
      </c>
      <c r="B37" s="69" t="s">
        <v>159</v>
      </c>
      <c r="C37" s="69" t="s">
        <v>798</v>
      </c>
      <c r="D37" s="73">
        <v>3</v>
      </c>
      <c r="E37" s="69" t="s">
        <v>804</v>
      </c>
      <c r="F37" s="74">
        <v>46055</v>
      </c>
      <c r="G37" s="74">
        <v>46356</v>
      </c>
      <c r="H37" s="76" t="s">
        <v>90</v>
      </c>
      <c r="I37" s="69" t="s">
        <v>7</v>
      </c>
      <c r="J37" s="16" t="s">
        <v>806</v>
      </c>
      <c r="K37" s="20"/>
      <c r="L37" s="19">
        <f t="shared" si="1"/>
        <v>0</v>
      </c>
      <c r="M37" s="16"/>
      <c r="N37" s="17"/>
      <c r="O37" s="16"/>
    </row>
    <row r="38" spans="1:15" s="4" customFormat="1" ht="89.25" x14ac:dyDescent="0.25">
      <c r="A38" s="80">
        <v>62</v>
      </c>
      <c r="B38" s="69" t="s">
        <v>159</v>
      </c>
      <c r="C38" s="69" t="s">
        <v>799</v>
      </c>
      <c r="D38" s="73">
        <v>1</v>
      </c>
      <c r="E38" s="69" t="s">
        <v>805</v>
      </c>
      <c r="F38" s="74">
        <v>46055</v>
      </c>
      <c r="G38" s="74">
        <v>46356</v>
      </c>
      <c r="H38" s="76" t="s">
        <v>90</v>
      </c>
      <c r="I38" s="69" t="s">
        <v>7</v>
      </c>
      <c r="J38" s="16" t="s">
        <v>806</v>
      </c>
      <c r="K38" s="20"/>
      <c r="L38" s="19">
        <f t="shared" si="1"/>
        <v>0</v>
      </c>
      <c r="M38" s="16"/>
      <c r="N38" s="17"/>
      <c r="O38" s="16"/>
    </row>
    <row r="39" spans="1:15" s="4" customFormat="1" x14ac:dyDescent="0.25">
      <c r="A39" s="77"/>
      <c r="B39" s="16"/>
      <c r="C39" s="16"/>
      <c r="D39" s="20"/>
      <c r="E39" s="16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7"/>
      <c r="B40" s="16"/>
      <c r="C40" s="16"/>
      <c r="D40" s="20"/>
      <c r="E40" s="17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7"/>
      <c r="B41" s="16"/>
      <c r="C41" s="16"/>
      <c r="D41" s="20"/>
      <c r="E41" s="16"/>
      <c r="F41" s="17"/>
      <c r="G41" s="17"/>
      <c r="H41" s="18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7"/>
      <c r="B42" s="16"/>
      <c r="C42" s="16"/>
      <c r="D42" s="20"/>
      <c r="E42" s="16"/>
      <c r="F42" s="17"/>
      <c r="G42" s="17"/>
      <c r="H42" s="18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77"/>
      <c r="B43" s="16"/>
      <c r="C43" s="17"/>
      <c r="D43" s="20"/>
      <c r="E43" s="17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1" customFormat="1" x14ac:dyDescent="0.25">
      <c r="A44" s="77"/>
      <c r="B44" s="16"/>
      <c r="C44" s="16"/>
      <c r="D44" s="66"/>
      <c r="E44" s="16"/>
      <c r="F44" s="17"/>
      <c r="G44" s="17"/>
      <c r="H44" s="18"/>
      <c r="I44" s="16"/>
      <c r="J44" s="16"/>
      <c r="K44" s="68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7"/>
      <c r="B45" s="16"/>
      <c r="C45" s="16"/>
      <c r="D45" s="115"/>
      <c r="E45" s="16"/>
      <c r="F45" s="17"/>
      <c r="G45" s="17"/>
      <c r="H45" s="18"/>
      <c r="I45" s="116"/>
      <c r="J45" s="16"/>
      <c r="K45" s="20"/>
      <c r="L45" s="19" t="e">
        <f t="shared" si="1"/>
        <v>#DIV/0!</v>
      </c>
      <c r="M45" s="16"/>
      <c r="N45" s="17"/>
      <c r="O45" s="16"/>
    </row>
    <row r="46" spans="1:15" s="4" customFormat="1" x14ac:dyDescent="0.25">
      <c r="A46" s="77"/>
      <c r="B46" s="16"/>
      <c r="C46" s="17"/>
      <c r="D46" s="20"/>
      <c r="E46" s="17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77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4" customFormat="1" x14ac:dyDescent="0.25">
      <c r="A48" s="77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29" customFormat="1" x14ac:dyDescent="0.25">
      <c r="A49" s="77"/>
      <c r="B49" s="16"/>
      <c r="C49" s="16"/>
      <c r="D49" s="20"/>
      <c r="E49" s="16"/>
      <c r="F49" s="17"/>
      <c r="G49" s="1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1" customFormat="1" x14ac:dyDescent="0.25">
      <c r="A50" s="77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s="1" customFormat="1" x14ac:dyDescent="0.25">
      <c r="A51" s="77"/>
      <c r="B51" s="16"/>
      <c r="C51" s="16"/>
      <c r="D51" s="20"/>
      <c r="E51" s="16"/>
      <c r="F51" s="17"/>
      <c r="G51" s="17"/>
      <c r="H51" s="17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s="4" customFormat="1" x14ac:dyDescent="0.25">
      <c r="A52" s="77"/>
      <c r="B52" s="16"/>
      <c r="C52" s="16"/>
      <c r="D52" s="20"/>
      <c r="E52" s="16"/>
      <c r="F52" s="17"/>
      <c r="G52" s="117"/>
      <c r="H52" s="17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s="29" customFormat="1" x14ac:dyDescent="0.25">
      <c r="A53" s="77"/>
      <c r="B53" s="16"/>
      <c r="C53" s="16"/>
      <c r="D53" s="20"/>
      <c r="E53" s="16"/>
      <c r="F53" s="17"/>
      <c r="G53" s="17"/>
      <c r="H53" s="17"/>
      <c r="I53" s="16"/>
      <c r="J53" s="16"/>
      <c r="K53" s="20"/>
      <c r="L53" s="19" t="e">
        <f t="shared" si="1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>IF((K54/D54)&gt;100%,100%,(K54/D54))</f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20"/>
      <c r="L55" s="19" t="e">
        <f t="shared" ref="L55:L89" si="2">IF((K55/D55)&gt;100%,100%,(K55/D55))</f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20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20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2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2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ref="L90:L153" si="3">IF((K90/D90)&gt;100%,100%,(K90/D90))</f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20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20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20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3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3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3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ref="L154:L217" si="4">IF((K154/D154)&gt;100%,100%,(K154/D154))</f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4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4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4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ref="L218:L281" si="5">IF((K218/D218)&gt;100%,100%,(K218/D218))</f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5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5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5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ref="L282:L345" si="6">IF((K282/D282)&gt;100%,100%,(K282/D282))</f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6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6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6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ref="L346:L409" si="7">IF((K346/D346)&gt;100%,100%,(K346/D346))</f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7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7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7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ref="L410:L473" si="8">IF((K410/D410)&gt;100%,100%,(K410/D410))</f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8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8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8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ref="L474:L537" si="9">IF((K474/D474)&gt;100%,100%,(K474/D474))</f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9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9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9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ref="L538:L601" si="10">IF((K538/D538)&gt;100%,100%,(K538/D538))</f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0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0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0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ref="L602:L665" si="11">IF((K602/D602)&gt;100%,100%,(K602/D602))</f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1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1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1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ref="L666:L729" si="12">IF((K666/D666)&gt;100%,100%,(K666/D666))</f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2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2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2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ref="L730:L793" si="13">IF((K730/D730)&gt;100%,100%,(K730/D730))</f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3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3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3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ref="L794:L857" si="14">IF((K794/D794)&gt;100%,100%,(K794/D794))</f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4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4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4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ref="L858:L911" si="15">IF((K858/D858)&gt;100%,100%,(K858/D858))</f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  <row r="909" spans="1:15" x14ac:dyDescent="0.25">
      <c r="A909" s="16"/>
      <c r="B909" s="16"/>
      <c r="C909" s="16"/>
      <c r="D909" s="16"/>
      <c r="E909" s="16"/>
      <c r="F909" s="17"/>
      <c r="G909" s="17"/>
      <c r="H909" s="18"/>
      <c r="I909" s="16"/>
      <c r="J909" s="16"/>
      <c r="K909" s="16"/>
      <c r="L909" s="19" t="e">
        <f t="shared" si="15"/>
        <v>#DIV/0!</v>
      </c>
      <c r="M909" s="16"/>
      <c r="N909" s="17"/>
      <c r="O909" s="16"/>
    </row>
    <row r="910" spans="1:15" x14ac:dyDescent="0.25">
      <c r="A910" s="16"/>
      <c r="B910" s="16"/>
      <c r="C910" s="16"/>
      <c r="D910" s="16"/>
      <c r="E910" s="16"/>
      <c r="F910" s="17"/>
      <c r="G910" s="17"/>
      <c r="H910" s="18"/>
      <c r="I910" s="16"/>
      <c r="J910" s="16"/>
      <c r="K910" s="16"/>
      <c r="L910" s="19" t="e">
        <f t="shared" si="15"/>
        <v>#DIV/0!</v>
      </c>
      <c r="M910" s="16"/>
      <c r="N910" s="17"/>
      <c r="O910" s="16"/>
    </row>
    <row r="911" spans="1:15" x14ac:dyDescent="0.25">
      <c r="A911" s="16"/>
      <c r="B911" s="16"/>
      <c r="C911" s="16"/>
      <c r="D911" s="16"/>
      <c r="E911" s="16"/>
      <c r="F911" s="17"/>
      <c r="G911" s="17"/>
      <c r="H911" s="18"/>
      <c r="I911" s="16"/>
      <c r="J911" s="16"/>
      <c r="K911" s="16"/>
      <c r="L911" s="19" t="e">
        <f t="shared" si="15"/>
        <v>#DIV/0!</v>
      </c>
      <c r="M911" s="16"/>
      <c r="N911" s="17"/>
      <c r="O911" s="16"/>
    </row>
  </sheetData>
  <sheetProtection algorithmName="SHA-512" hashValue="ljsRcNHfK9FXLwqSjqBbmRH1gNz2VVxg8OA34lep6b+EXCb0tIo01Z5up9crZwS5Gz6XorOaCoQwTGHce2bjPQ==" saltValue="YhIuufQSnndZX331aRONjQ==" spinCount="100000" sheet="1" objects="1" scenarios="1" formatCells="0" insertRows="0" autoFilter="0"/>
  <dataConsolidate/>
  <mergeCells count="40"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D9:E9"/>
    <mergeCell ref="D13:E13"/>
    <mergeCell ref="D10:E10"/>
    <mergeCell ref="L10:N10"/>
    <mergeCell ref="D11:E11"/>
    <mergeCell ref="L11:N11"/>
    <mergeCell ref="D12:E12"/>
    <mergeCell ref="L12:N12"/>
  </mergeCells>
  <conditionalFormatting sqref="L19:L911">
    <cfRule type="containsErrors" dxfId="4" priority="35">
      <formula>ISERROR(L19)</formula>
    </cfRule>
  </conditionalFormatting>
  <conditionalFormatting sqref="O9:O13">
    <cfRule type="containsErrors" dxfId="3" priority="10">
      <formula>ISERROR(O9)</formula>
    </cfRule>
  </conditionalFormatting>
  <dataValidations count="7">
    <dataValidation type="decimal" allowBlank="1" showInputMessage="1" showErrorMessage="1" sqref="L19:L911 O9:O13" xr:uid="{2EA01066-FD7A-4D6C-8CE9-DE7DEE42B2D5}">
      <formula1>0</formula1>
      <formula2>1</formula2>
    </dataValidation>
    <dataValidation type="whole" allowBlank="1" showInputMessage="1" showErrorMessage="1" sqref="D40 D43:D1048576 D19:D38" xr:uid="{224D98CB-81BC-442F-8A05-C9A6A69055F0}">
      <formula1>1</formula1>
      <formula2>5000</formula2>
    </dataValidation>
    <dataValidation type="list" allowBlank="1" showInputMessage="1" showErrorMessage="1" sqref="F9:F13" xr:uid="{DF6D8787-35A1-496C-A647-FB9901280C78}">
      <formula1>INDIRECT(D9)</formula1>
    </dataValidation>
    <dataValidation type="list" showInputMessage="1" showErrorMessage="1" sqref="N19:N911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B9:D13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B19:B1048576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0" t="s">
        <v>26</v>
      </c>
      <c r="B2" s="13" t="s">
        <v>77</v>
      </c>
      <c r="C2" s="111" t="s">
        <v>40</v>
      </c>
      <c r="D2" s="111"/>
      <c r="E2" s="111"/>
      <c r="F2" s="111"/>
    </row>
    <row r="3" spans="1:57" ht="27.75" customHeight="1" x14ac:dyDescent="0.25">
      <c r="A3" s="110"/>
      <c r="B3" s="110" t="s">
        <v>42</v>
      </c>
      <c r="C3" s="110" t="s">
        <v>41</v>
      </c>
      <c r="D3" s="110" t="s">
        <v>2</v>
      </c>
      <c r="E3" s="110" t="s">
        <v>205</v>
      </c>
      <c r="F3" s="110" t="s">
        <v>206</v>
      </c>
      <c r="G3" s="110" t="s">
        <v>169</v>
      </c>
      <c r="H3" s="110" t="s">
        <v>27</v>
      </c>
      <c r="I3" s="110" t="s">
        <v>43</v>
      </c>
      <c r="J3" s="110" t="s">
        <v>44</v>
      </c>
      <c r="K3" s="110" t="s">
        <v>514</v>
      </c>
      <c r="L3" s="110" t="s">
        <v>50</v>
      </c>
      <c r="M3" s="110" t="s">
        <v>45</v>
      </c>
      <c r="N3" s="110" t="s">
        <v>46</v>
      </c>
      <c r="O3" s="110" t="s">
        <v>47</v>
      </c>
      <c r="P3" s="110" t="s">
        <v>48</v>
      </c>
      <c r="Q3" s="110" t="s">
        <v>49</v>
      </c>
      <c r="R3" s="110" t="s">
        <v>28</v>
      </c>
      <c r="S3" s="110" t="s">
        <v>207</v>
      </c>
      <c r="T3" s="110" t="s">
        <v>208</v>
      </c>
      <c r="V3" s="110" t="s">
        <v>209</v>
      </c>
      <c r="X3" s="110" t="s">
        <v>210</v>
      </c>
      <c r="Z3" s="110" t="s">
        <v>211</v>
      </c>
      <c r="AB3" s="110" t="s">
        <v>60</v>
      </c>
      <c r="AD3" s="110" t="s">
        <v>58</v>
      </c>
      <c r="AE3" s="110" t="s">
        <v>57</v>
      </c>
      <c r="AG3" s="110" t="s">
        <v>78</v>
      </c>
      <c r="AH3" s="110" t="s">
        <v>87</v>
      </c>
      <c r="AI3" s="112" t="s">
        <v>97</v>
      </c>
      <c r="AK3" s="110" t="s">
        <v>59</v>
      </c>
      <c r="AM3" s="110" t="s">
        <v>60</v>
      </c>
      <c r="AN3" s="110" t="s">
        <v>58</v>
      </c>
      <c r="AO3" s="110" t="s">
        <v>57</v>
      </c>
      <c r="AQ3" s="110" t="s">
        <v>78</v>
      </c>
      <c r="AR3" s="110" t="s">
        <v>87</v>
      </c>
      <c r="AS3" s="110" t="s">
        <v>96</v>
      </c>
      <c r="AT3" s="112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V4" s="110"/>
      <c r="X4" s="110"/>
      <c r="Z4" s="110"/>
      <c r="AB4" s="110"/>
      <c r="AD4" s="110"/>
      <c r="AE4" s="110"/>
      <c r="AG4" s="110"/>
      <c r="AH4" s="110"/>
      <c r="AI4" s="112"/>
      <c r="AK4" s="110"/>
      <c r="AM4" s="110"/>
      <c r="AN4" s="110"/>
      <c r="AO4" s="110"/>
      <c r="AQ4" s="110"/>
      <c r="AR4" s="110"/>
      <c r="AS4" s="110"/>
      <c r="AT4" s="112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2026-01-26T13:42:57Z</dcterms:modified>
</cp:coreProperties>
</file>