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DD68B2CB-54C7-406B-A234-76C4A7744949}"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'FOR-PES-006'!$C$22:$O$908</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1" l="1"/>
  <c r="L23" i="1" l="1"/>
  <c r="L24" i="1"/>
  <c r="L25" i="1"/>
  <c r="L26" i="1"/>
  <c r="L27" i="1"/>
  <c r="L28" i="1"/>
  <c r="L29" i="1"/>
  <c r="L30" i="1"/>
  <c r="L31" i="1"/>
  <c r="L32" i="1"/>
  <c r="L33" i="1"/>
  <c r="L34" i="1"/>
  <c r="L35" i="1"/>
  <c r="L36" i="1"/>
  <c r="L37" i="1"/>
  <c r="L38" i="1"/>
  <c r="L39" i="1"/>
  <c r="L40" i="1"/>
  <c r="L41" i="1"/>
  <c r="L42" i="1"/>
  <c r="L43" i="1"/>
  <c r="L44" i="1"/>
  <c r="L45" i="1"/>
  <c r="L46" i="1"/>
  <c r="L47" i="1"/>
  <c r="L48" i="1"/>
  <c r="L49" i="1"/>
  <c r="L50" i="1"/>
  <c r="H15" i="1" l="1"/>
  <c r="I15" i="1"/>
  <c r="J15" i="1"/>
  <c r="G13" i="1"/>
  <c r="H13" i="1"/>
  <c r="I13" i="1"/>
  <c r="G14" i="1"/>
  <c r="H14" i="1"/>
  <c r="I14" i="1"/>
  <c r="O14" i="1" s="1"/>
  <c r="G16" i="1" l="1"/>
  <c r="J14" i="1" l="1"/>
  <c r="G17" i="1" l="1"/>
  <c r="O13" i="1"/>
  <c r="J13" i="1"/>
  <c r="O15" i="1"/>
  <c r="H16" i="1"/>
  <c r="I16" i="1"/>
  <c r="O16" i="1" s="1"/>
  <c r="J16" i="1"/>
  <c r="O17" i="1"/>
  <c r="G10" i="1"/>
  <c r="H10" i="1"/>
  <c r="I10" i="1"/>
  <c r="O10" i="1" s="1"/>
  <c r="J10" i="1"/>
  <c r="G11" i="1"/>
  <c r="H11" i="1"/>
  <c r="I11" i="1"/>
  <c r="O11" i="1" s="1"/>
  <c r="J11" i="1"/>
  <c r="G12" i="1"/>
  <c r="H12" i="1"/>
  <c r="I12" i="1"/>
  <c r="O12" i="1" s="1"/>
  <c r="J12" i="1"/>
  <c r="J9" i="1" l="1"/>
  <c r="I9" i="1"/>
  <c r="O9" i="1" s="1"/>
  <c r="H9" i="1"/>
  <c r="G9" i="1"/>
  <c r="L908" i="1" l="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1" authorId="0" shapeId="0" xr:uid="{C161FA0F-DBE2-4EC8-A4B5-9E2E94F55402}">
      <text>
        <r>
          <rPr>
            <b/>
            <sz val="9"/>
            <color indexed="81"/>
            <rFont val="Tahoma"/>
            <family val="2"/>
          </rPr>
          <t>Numérico (mayor que 0)</t>
        </r>
      </text>
    </comment>
    <comment ref="H21" authorId="0" shapeId="0" xr:uid="{59605467-9A6B-4464-BFF3-F4631E59D55D}">
      <text>
        <r>
          <rPr>
            <b/>
            <sz val="9"/>
            <color indexed="81"/>
            <rFont val="Tahoma"/>
            <family val="2"/>
          </rPr>
          <t>RECURSOS DE:
1. Funcionamiento
2. Inversión</t>
        </r>
      </text>
    </comment>
    <comment ref="J21" authorId="0" shapeId="0" xr:uid="{00000000-0006-0000-0100-000006000000}">
      <text>
        <r>
          <rPr>
            <b/>
            <sz val="9"/>
            <color indexed="81"/>
            <rFont val="Tahoma"/>
            <family val="2"/>
          </rPr>
          <t>Establecer sí satisface metas de otros componentes generales</t>
        </r>
      </text>
    </comment>
    <comment ref="K21" authorId="0" shapeId="0" xr:uid="{C6A7F697-CC62-4118-A563-F1B91CA56D87}">
      <text>
        <r>
          <rPr>
            <b/>
            <sz val="9"/>
            <color indexed="81"/>
            <rFont val="Tahoma"/>
            <family val="2"/>
          </rPr>
          <t>Numérico (mayor o igual que "Cantidad")
Valor Acumulado de los periodos de seguimiento</t>
        </r>
      </text>
    </comment>
    <comment ref="N2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<sst xmlns="http://schemas.openxmlformats.org/spreadsheetml/2006/main" count="1324" uniqueCount="815">
  <si>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</si>
  <si>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</si>
  <si>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</si>
  <si>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</si>
  <si>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</si>
  <si>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</si>
  <si>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</si>
  <si>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</si>
  <si>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</si>
  <si>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</si>
  <si>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</si>
  <si>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</si>
  <si>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</si>
  <si>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</si>
  <si>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</si>
  <si>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</si>
  <si>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</si>
  <si>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</si>
  <si>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</si>
  <si>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</si>
  <si>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</si>
  <si>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</si>
  <si>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</si>
  <si>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</si>
  <si>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</si>
  <si>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</si>
  <si>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</si>
  <si>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</si>
  <si>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</si>
  <si>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</si>
  <si>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</si>
  <si>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</si>
  <si>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</si>
  <si>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</si>
  <si>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</si>
  <si>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</si>
  <si>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</si>
  <si>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</si>
  <si>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</si>
  <si>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</si>
  <si>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</si>
  <si>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</si>
  <si>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</si>
  <si>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</si>
  <si>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</si>
  <si>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</si>
  <si>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</si>
  <si>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</si>
  <si>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</si>
  <si>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</si>
  <si>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</si>
  <si>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</si>
  <si>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</si>
  <si>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</si>
  <si>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</si>
  <si>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</si>
  <si>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</si>
  <si>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</si>
  <si>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</si>
  <si>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</si>
  <si>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</si>
  <si>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</si>
  <si>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</si>
  <si>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</si>
  <si>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</si>
  <si>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</si>
  <si>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</si>
  <si>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</si>
  <si>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</si>
  <si>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</si>
  <si>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</si>
  <si>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</si>
  <si>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</si>
  <si>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</si>
  <si>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</si>
  <si>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</si>
  <si>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</si>
  <si>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</si>
  <si>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</si>
  <si>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</si>
  <si>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</si>
  <si>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</si>
  <si>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</si>
  <si>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</si>
  <si>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</si>
  <si>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</si>
  <si>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</si>
  <si>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</si>
  <si>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</si>
  <si>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</si>
  <si>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</si>
  <si>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</si>
  <si>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</si>
  <si>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</si>
  <si>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</si>
  <si>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</si>
  <si>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</si>
  <si>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</si>
  <si>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</si>
  <si>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</si>
  <si>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</si>
  <si>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</si>
  <si>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</si>
  <si>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</si>
  <si>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</si>
  <si>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</si>
  <si>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</si>
  <si>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</si>
  <si>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</si>
  <si>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</si>
  <si>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</si>
  <si>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</si>
  <si>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</si>
  <si>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</si>
  <si>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</si>
  <si>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</si>
  <si>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</si>
  <si>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</si>
  <si>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</si>
  <si>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</si>
  <si>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</si>
  <si>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</si>
  <si>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</si>
  <si>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</si>
  <si>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</si>
  <si>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</si>
  <si>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</si>
  <si>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</si>
  <si>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</si>
  <si>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</si>
  <si>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</si>
  <si>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</si>
  <si>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</si>
  <si>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</si>
  <si>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</si>
  <si>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</si>
  <si>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</si>
  <si>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</si>
  <si>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</si>
  <si>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</si>
  <si>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</si>
  <si>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</si>
  <si>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</si>
  <si>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</si>
  <si>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</si>
  <si>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</si>
  <si>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</si>
  <si>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</si>
  <si>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</si>
  <si>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</si>
  <si>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</si>
  <si>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</si>
  <si>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</si>
  <si>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</si>
  <si>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</si>
  <si>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</si>
  <si>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</si>
  <si>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</si>
  <si>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</si>
  <si>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</si>
  <si>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</si>
  <si>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</si>
  <si>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</si>
  <si>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</si>
  <si>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</si>
  <si>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</si>
  <si>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</si>
  <si>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</si>
  <si>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</si>
  <si>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</si>
  <si>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</si>
  <si>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</si>
  <si>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</si>
  <si>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</si>
  <si>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</si>
  <si>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</si>
  <si>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</si>
  <si>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</si>
  <si>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</si>
  <si>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</si>
  <si>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</si>
  <si>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</si>
  <si>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</si>
  <si>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</si>
  <si>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</si>
  <si>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</si>
  <si>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</si>
  <si>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</si>
  <si>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</si>
  <si>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</si>
  <si>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</si>
  <si>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</si>
  <si>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</si>
  <si>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</si>
  <si>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</si>
  <si>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</si>
  <si>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</si>
  <si>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</si>
  <si>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</si>
  <si>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</si>
  <si>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</si>
  <si>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</si>
  <si>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</si>
  <si>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</si>
  <si>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</si>
  <si>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</si>
  <si>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</si>
  <si>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</si>
  <si>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</si>
  <si>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</si>
  <si>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</si>
  <si>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</si>
  <si>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</si>
  <si>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</si>
  <si>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</si>
  <si>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</si>
  <si>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</si>
  <si>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</si>
  <si>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</si>
  <si>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</si>
  <si>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</si>
  <si>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</si>
  <si>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</si>
  <si>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</si>
  <si>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</si>
  <si>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</si>
  <si>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</si>
  <si>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</si>
  <si>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</si>
  <si>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</si>
  <si>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</si>
  <si>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</si>
  <si>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</si>
  <si>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</si>
  <si>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</si>
  <si>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</si>
  <si>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</si>
  <si>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</si>
  <si>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</si>
  <si>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</si>
  <si>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</si>
  <si>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</si>
  <si>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</si>
  <si>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</si>
  <si>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</si>
  <si>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</si>
  <si>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</si>
  <si>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</si>
  <si>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</si>
  <si>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</si>
  <si>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</si>
  <si>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</si>
  <si>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</si>
  <si>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</si>
  <si>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</si>
  <si>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</si>
  <si>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</si>
  <si>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</si>
  <si>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</si>
  <si>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</si>
  <si>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</si>
  <si>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</si>
  <si>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</si>
  <si>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</si>
  <si>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</si>
  <si>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</si>
  <si>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</si>
  <si>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</si>
  <si>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</si>
  <si>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</si>
  <si>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</si>
  <si>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</si>
  <si>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</si>
  <si>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</si>
  <si>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</si>
  <si>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</si>
  <si>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</si>
  <si>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</si>
  <si>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</si>
  <si>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</si>
  <si>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</si>
  <si>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</si>
  <si>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</si>
  <si>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</si>
  <si>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</si>
  <si>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</si>
  <si>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</si>
  <si>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</si>
  <si>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</si>
  <si>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</si>
  <si>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</si>
  <si>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</si>
  <si>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</si>
  <si>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</si>
  <si>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</si>
  <si>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</si>
  <si>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</si>
  <si>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</si>
  <si>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</si>
  <si>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</si>
  <si>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</si>
  <si>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</si>
  <si>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</si>
  <si>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</si>
  <si>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</si>
  <si>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</si>
  <si>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</si>
  <si>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</si>
  <si>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</si>
  <si>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</si>
  <si>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</si>
  <si>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</si>
  <si>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</si>
  <si>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</si>
  <si>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</si>
  <si>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</si>
  <si>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</si>
  <si>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</si>
  <si>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</si>
  <si>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</si>
  <si>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</si>
  <si>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</si>
  <si>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</si>
  <si>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</si>
  <si>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</si>
  <si>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</si>
  <si>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</si>
  <si>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</si>
  <si>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</si>
  <si>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</si>
  <si>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</si>
  <si>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</si>
  <si>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</si>
  <si>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</si>
  <si>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</si>
  <si>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</si>
  <si>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</si>
  <si>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</si>
  <si>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</si>
  <si>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</si>
  <si>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</si>
  <si>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</si>
  <si>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</si>
  <si>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</si>
  <si>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</si>
  <si>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</si>
  <si>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</si>
  <si>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</si>
  <si>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</si>
  <si>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</si>
  <si>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</si>
  <si>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</si>
  <si>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</si>
  <si>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</si>
  <si>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</si>
  <si>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</si>
  <si>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</si>
  <si>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</si>
  <si>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</si>
  <si>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</si>
  <si>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</si>
  <si>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</si>
  <si>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</si>
  <si>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</si>
  <si>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</si>
  <si>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</si>
  <si>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</si>
  <si>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</si>
  <si>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</si>
  <si>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</si>
  <si>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</si>
  <si>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</si>
  <si>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</si>
  <si>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</si>
  <si>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</si>
  <si>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</si>
  <si>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</si>
  <si>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</si>
  <si>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</si>
  <si>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</si>
  <si>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</si>
  <si>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</si>
  <si>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</si>
  <si>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</si>
  <si>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</si>
  <si>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</si>
  <si>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</si>
  <si>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</si>
  <si>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</si>
  <si>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</si>
  <si>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</si>
  <si>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</si>
  <si>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</si>
  <si>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</si>
  <si>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</si>
  <si>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</si>
  <si>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</si>
  <si>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</si>
  <si>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</si>
  <si>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</si>
  <si>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</si>
  <si>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</si>
  <si>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</si>
  <si>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</si>
  <si>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</si>
  <si>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</si>
  <si>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</si>
  <si>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</si>
  <si>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</si>
  <si>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</si>
  <si>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</si>
  <si>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</si>
  <si>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</si>
  <si>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</si>
  <si>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</si>
  <si>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</si>
  <si>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</si>
  <si>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</si>
  <si>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</si>
  <si>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</si>
  <si>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</si>
  <si>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</si>
  <si>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</si>
  <si>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</si>
  <si>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</si>
  <si>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</si>
  <si>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</si>
  <si>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</si>
  <si>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</si>
  <si>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</si>
  <si>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</si>
  <si>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</si>
  <si>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</si>
  <si>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</si>
  <si>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</si>
  <si>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</si>
  <si>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</si>
  <si>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</si>
  <si>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</si>
  <si>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</si>
  <si>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</si>
  <si>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</si>
  <si>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</si>
  <si>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</si>
  <si>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</si>
  <si>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</si>
  <si>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</si>
  <si>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</si>
  <si>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</si>
  <si>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</si>
  <si>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</si>
  <si>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</si>
  <si>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</si>
  <si>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</si>
  <si>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</si>
  <si>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</si>
  <si>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</si>
  <si>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</si>
  <si>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</si>
  <si>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</si>
  <si>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</si>
  <si>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</si>
  <si>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</si>
  <si>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</si>
  <si>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</si>
  <si>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</si>
  <si>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</si>
  <si>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</si>
  <si>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</si>
  <si>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</si>
  <si>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</si>
  <si>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</si>
  <si>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</si>
  <si>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</si>
  <si>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</si>
  <si>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</si>
  <si>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</si>
  <si>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</si>
  <si>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</si>
  <si>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</si>
  <si>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</si>
  <si>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</si>
  <si>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</si>
  <si>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</si>
  <si>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</si>
  <si>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</si>
  <si>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</si>
  <si>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</si>
  <si>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</si>
  <si>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</si>
  <si>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</si>
  <si>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</si>
  <si>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</si>
  <si>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</si>
  <si>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</si>
  <si>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</si>
  <si>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</si>
  <si>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</si>
  <si>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</si>
  <si>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</si>
  <si>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</si>
  <si>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</si>
  <si>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</si>
  <si>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</si>
  <si>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</si>
  <si>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</si>
  <si>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</si>
  <si>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</si>
  <si>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</si>
  <si>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</si>
  <si>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</si>
  <si>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</si>
  <si>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</si>
  <si>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</si>
  <si>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</si>
  <si>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</si>
  <si>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</si>
  <si>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</si>
  <si>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</si>
  <si>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</si>
  <si>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</si>
  <si>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</si>
  <si>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</si>
  <si>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</si>
  <si>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</si>
  <si>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</si>
  <si>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</si>
  <si>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</si>
  <si>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</si>
  <si>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</si>
  <si>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</si>
  <si>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</si>
  <si>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</si>
  <si>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</si>
  <si>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</si>
  <si>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</si>
  <si>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</si>
  <si>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</si>
  <si>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</si>
  <si>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</si>
  <si>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</si>
  <si>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</si>
  <si>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</si>
  <si>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</si>
  <si>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</si>
  <si>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</si>
  <si>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</si>
  <si>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</si>
  <si>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</si>
  <si>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</si>
  <si>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</si>
  <si>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</si>
  <si>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</si>
  <si>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</si>
  <si>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</si>
  <si>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</si>
  <si>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</si>
  <si>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</si>
  <si>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</si>
  <si>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</si>
  <si>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</si>
  <si>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</si>
  <si>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</si>
  <si>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</si>
  <si>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</si>
  <si>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</si>
  <si>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</si>
  <si>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</si>
  <si>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</si>
  <si>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</si>
  <si>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</si>
  <si>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</si>
  <si>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</si>
  <si>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</si>
  <si>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</si>
  <si>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</si>
  <si>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</si>
  <si>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</si>
  <si>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</si>
  <si>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</si>
  <si>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</si>
  <si>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</si>
  <si>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</si>
  <si>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</si>
  <si>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</si>
  <si>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</si>
  <si>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</si>
  <si>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</si>
  <si>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</si>
  <si>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</si>
  <si>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</si>
  <si>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</si>
  <si>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</si>
  <si>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</si>
  <si>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</si>
  <si>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</si>
  <si>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</si>
  <si>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</si>
  <si>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</si>
  <si>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</si>
  <si>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</si>
  <si>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</si>
  <si>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</si>
  <si>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</si>
  <si>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</si>
  <si>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</si>
  <si>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</si>
  <si>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</si>
  <si>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</si>
  <si>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</si>
  <si>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</si>
  <si>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</si>
  <si>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</si>
  <si>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</si>
  <si>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</si>
  <si>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</si>
  <si>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</si>
  <si>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</si>
  <si>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</si>
  <si>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</si>
  <si>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</si>
  <si>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</si>
  <si>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</si>
  <si>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</si>
  <si>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</si>
  <si>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</si>
  <si>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</si>
  <si>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</si>
  <si>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</si>
  <si>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</si>
  <si>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</si>
  <si>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</si>
  <si>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</si>
  <si>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</si>
  <si>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</si>
  <si>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</si>
  <si>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</si>
  <si>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</si>
  <si>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</si>
  <si>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</si>
  <si>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</si>
  <si>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</si>
  <si>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</si>
  <si>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</si>
  <si>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</si>
  <si>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</si>
  <si>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</si>
  <si>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</si>
  <si>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</si>
  <si>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</si>
  <si>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</si>
  <si>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</si>
  <si>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</si>
  <si>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</si>
  <si>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</si>
  <si>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</si>
  <si>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</si>
  <si>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</si>
  <si>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</si>
  <si>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</si>
  <si>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</si>
  <si>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</si>
  <si>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</si>
  <si>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</si>
  <si>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</si>
  <si>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</si>
  <si>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</si>
  <si>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</si>
  <si>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</si>
  <si>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</si>
  <si>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</si>
  <si>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</si>
  <si>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</si>
  <si>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</si>
  <si>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</si>
  <si>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</si>
  <si>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</si>
  <si>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</si>
  <si>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</si>
  <si>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</si>
  <si>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</si>
  <si>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</si>
  <si>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</si>
  <si>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</si>
  <si>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</si>
  <si>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</si>
  <si>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</si>
  <si>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</si>
  <si>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</si>
  <si>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</si>
  <si>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</si>
  <si>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</si>
  <si>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</si>
  <si>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</si>
  <si>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</si>
  <si>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</si>
  <si>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</si>
  <si>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</si>
  <si>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</si>
  <si>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</si>
  <si>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</si>
  <si>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</si>
  <si>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</si>
  <si>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</si>
  <si>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</si>
  <si>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</si>
  <si>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</si>
  <si>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</si>
  <si>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</si>
  <si>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</si>
  <si>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</si>
  <si>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</si>
  <si>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</si>
  <si>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</si>
  <si>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</si>
  <si>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</si>
  <si>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</si>
  <si>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</si>
  <si>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</si>
  <si>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</si>
  <si>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</si>
  <si>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</si>
  <si>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</si>
  <si>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</si>
  <si>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</si>
  <si>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</si>
  <si>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</si>
  <si>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</si>
  <si>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</si>
  <si>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</si>
  <si>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</si>
  <si>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</si>
  <si>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</si>
  <si>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</si>
  <si>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</si>
  <si>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</si>
  <si>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</si>
  <si>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</si>
  <si>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</si>
  <si>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</si>
  <si>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</si>
  <si>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</si>
  <si>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</si>
  <si>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</si>
  <si>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</si>
  <si>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</si>
  <si>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</si>
  <si>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</si>
  <si>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</si>
  <si>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</si>
  <si>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</si>
  <si>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</si>
  <si>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</si>
  <si>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</si>
  <si>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</si>
  <si>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</si>
  <si>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</si>
  <si>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</si>
  <si>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</si>
  <si>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</si>
  <si>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</si>
  <si>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</si>
  <si>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</si>
  <si>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</si>
  <si>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</si>
  <si>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</si>
  <si>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Presentar la actualización de la Política de Comunicaciones de la UPN.</t>
  </si>
  <si>
    <t>Ninguna</t>
  </si>
  <si>
    <t xml:space="preserve">Construir el documento de creación del Sistema de Medios de la Universidad Pedagógica Nacional. </t>
  </si>
  <si>
    <t>Documento construido</t>
  </si>
  <si>
    <t>Diseñar una experiencia Transmedia para cada uno de los siguientes temas: bell hooks, Fals Borda y Educación para la Paz, los cuales serán construidos con material audiovisual, sonoro y gráfico.</t>
  </si>
  <si>
    <t>Hipermedia diseñada y compartida con la comunidad académica</t>
  </si>
  <si>
    <t xml:space="preserve">Promocionar las creaciones audiovisuales de la SRE mediante la publicación de videoclips que reflejen la vida universitaria en nuestro canal de YouTube, además de difundir los episodios del programa 'Historias con Futuro' en el Canal Institucional de RTVC y YouTube. </t>
  </si>
  <si>
    <t xml:space="preserve">Vídeos publicados en el canal de YouTube </t>
  </si>
  <si>
    <t>Desarrollar la serie audiovisual Mentes Maestras, un formato de aproximadamente 5 minutos que recoge voces de personas invitadas expertas en diferentes temáticas de importancia para la comunidad universitaria, como también a nivel local e internacional.</t>
  </si>
  <si>
    <t>publicaciones en la web</t>
  </si>
  <si>
    <t>Incrementar el total de audiencia que interactúa con los contenidos comunicativos producidos por la UPN mediante la implementación de campañas optimizadas en redes sociales, el diseño de contenidos segmentados, y la promoción estratégica en el año actual, en comparación con el año anterior</t>
  </si>
  <si>
    <t>incremento de la audiencia en la producción audiovisual y radiofónica</t>
  </si>
  <si>
    <t>Brindar asistencia para la divulgación de contenidos académicos por medio de plataformas digitales en respuesta a las solicitudes de las unidades académicas y administrativas de la Universidad.</t>
  </si>
  <si>
    <t>Solicitudes atendidas</t>
  </si>
  <si>
    <t>En revisión documental, se evidencia a través del escrito aportado por la Señora Subdirectora el 09 de Mayo de 2022 que, aunque la Subdirección de Recursos Educativos depende orgánicamente de la Vicerrectoría Académica, en el Proceso de Docencia no se contemplan en la ficha de caracterización o los procedimientos, aquellas actividades
derivadas del cumplimiento de las funciones asignadas a la Subdirección (Antes División) de Recursos Educativos, en el Artículo 18 del Acuerdo 076 de 1994 del Consejo Superior por el cual se fija la estructura Interna de la Universidad Pedagógica Nacional, norma aprobada por el Decreto 2902 de 1994 y por tal razón no hay evidencia sobre la gestión del
riesgo en la Subdirección auditada acorde con lo dispuesto Guía para la administración del riesgo y el diseño de controles en entidades públicas -Versión 5 - Diciembre de 2020. Teniendo en cuenta la importancia creciente de la estrategia comunicacional como pilar de la gestión institucional y la interacción que se espera de las entidades públicas con el ciudadano, la administración del riesgo en cada dependencia de la Universidad Pedagógica Nacional reviste importancia crucial.
Con base en la revisión de las evidencias aportadas por la Subdirección de Recursos Educativos en las entrevistas realizadas y en el correo del 09 de mayo de 2022, se vislumbra que, aunque la Subdirección de Recursos Educativos depende orgánicamente de la Vicerrectoría Académica, el Proceso de Docencia no contempla en la ficha de caracterización o los procedimientos, aquellas actividades derivadas del cumplimiento de las funciones asignadas a la Subdirección (Antes División) de Recursos Educativos, en el Artículo 18 del Acuerdo 076 de 1994 del Consejo Superior por el cual se fija la estructura interna de la Universidad Pedagógica Nacional norma aprobada por el Decreto 2902 de 1994. Por tal razón no se han definido dentro del sistema de gestión de la calidad de la universidad para el tema de Recursos Educativos los indicadores de gestión que permitan observar la situación y las tendencias de cambio generadas en la entidad, en relación con el logro de los objetivos y metas inherentes a la estrategia comunicacional, a la producción audiovisual de materiales y recursos educativos, así como las innovaciones en materia audiovisual, multimedial, informático y de ayudas educativas impresas en colaboración con los docentes y estudiantes de la Universidad, en cumplimiento de las funciones asignadas a la Subdirección de Recursos Educativos.</t>
  </si>
  <si>
    <t>No se había contemplado la necesidad de documentar el proceso
Se encontraba inmerso en el proceso de docencia, lo cual no se encontraba la necesidad de documentar
No había lineamiento o normativa especifica de las funciones que se debían asumir desde la subdirección
No existía un canal formal y efectivo para la coordinación entre las diferentes unidades acerca de la importancia de registrar riesgos, indicadores, prioridad de hacer esos documentos</t>
  </si>
  <si>
    <t>NC-46-2024</t>
  </si>
  <si>
    <t>Presentar propuesta final del mapa de riesgos y ficha técnicas de los indicadores para su aprobación en el aplicativo del sistema de gestión</t>
  </si>
  <si>
    <t>Producir contenidos radiofónicos vinculando los temas del año Fals Borda y los 70 años Universidad Pedagógica Nacional.</t>
  </si>
  <si>
    <t>Contenidos radiofónicos producidos.</t>
  </si>
  <si>
    <t>Desarrollar talleres y procesos de formación en lenguaje sonoro y producción radiofónica con estudiantes, docentes, otros actores institucionales y aliados.</t>
  </si>
  <si>
    <t>Talleres y procesos de formación desarrollados.</t>
  </si>
  <si>
    <t>Producir contenidos de audio en diferentes formatos para apoyar la creación de contenidos y recursos educativos así como su difusión.</t>
  </si>
  <si>
    <t xml:space="preserve">Contenidos de audios producidos. </t>
  </si>
  <si>
    <t>Vincular diversos actores de la comunidad educativa en la producción de contenidos radiofónicos para la emisora universitaria a través de alianzas y convenios con actores institucionales y aliados.</t>
  </si>
  <si>
    <t>Actores vinculados.</t>
  </si>
  <si>
    <t>Proceso : Planeación Estratégica</t>
  </si>
  <si>
    <t>Mapa de riesgos e indicadores creados en el aplicativo</t>
  </si>
  <si>
    <t>Durante el primer semestre se han producido 67 clips institucionales (comparados con 121 el año anterior), 131 productos radiales en La Pedagógica Radio (comparados con 367 el año anterior) y 92 transmisiones a través de los canales institucionales. Además, la Subdirección de Recursos Educativos ha generado 67 contenidos en diversos formatos. En total, se han producido 290 contenidos frente a los 488 del año anterior, lo que equivale a un 59,43% de avance general, calculado según la fórmula del PDI:
(producción actual / producción anterior) × 100
Sin embargo, esta fórmula no calcula un incremento en la producción como lo dice la unidad de medida, sino solo una proporción.
Para cumplir con un incremento del 30%, se deben generar 634 producciones audiovisuales, de las cuales se llevan 290.</t>
  </si>
  <si>
    <t>Durante el primer trimestre de 2025, la Subdirección de Recursos Educativos alcanzó una audiencia de 84.600 usuarios únicos, comparados con 522.823 del 2024, lo que representó un 16,18%. Por su parte, La Pedagógica Radio registró 7.870 usuarios únicos, comparados con 31.083 del año anterior, lo que equivalía a un 25,33%. En conjunto, ambos canales sumaban 92.470 usuarios frente a 553.906 en 2024, lo que representaba un avance consolidado del 16,70%, calculado según la fórmula institucional del PDI:
(audiencia actual / audiencia año anterior) × 100
Sin embargo, esta fórmula no calcula una tasa de incremento, sino solo una proporción.
Con corte al segundo trimestre, los datos se actualizan así:
La Subdirección de Recursos Educativos sumó 20.933 nuevos usuarios, acumulando un total de 105.533 usuarios únicos.
La Pedagógica Radio incorporó 15.710 usuarios adicionales, alcanzando un total de 23.580 usuarios únicos.
En conjunto, ambos canales acumulan 129.113 usuarios únicos frente a los 553.906 del año 2024, lo que equivale a un avance consolidado del 23,31%, calculado con la misma fórmula del PDI. No obstante, como ya se ha indicado, esta fórmula expresa únicamente una proporción, no una tasa de incremento. Para cumplir con la meta del 10% de incremento de la audiencia en la producción audiovisual y radiofónica, se debe llegar a 609.296 usuarios únicos. Hasta la fecha se ha alcanzado una audiencia de 129.113 usuarios, correspondiente a los dos primeros trimestres del año.</t>
  </si>
  <si>
    <t>Durante el trimestre se avanzó en un 80% en la actualización de la Política de Comunicaciones de la UPN. Se incorporaron los capítulos sobre gestión de requerimientos comunicativos a través de la plataforma Invox y criterios ambientales para la producción de materiales, además de fortalecer los apartados de identidad gráfica, comunicación interna y externa, manejo de crisis reputacional y producción sonora y editorial, consolidando así un documento integral que orienta los procesos comunicativos de la entidad.</t>
  </si>
  <si>
    <t>Si bien inicialmente se mencionaban seis proyectos de construcción de materiales educativos, en realidad los proyectos correspondientes son tres. Estos consisten en el diseño de experiencias transmedia dedicadas a los siguientes temas: bell hooks, Orlando Fals Borda y Educación para la Paz. Cada experiencia integra componentes audiovisuales, sonoros y gráficos que articulan los contenidos de manera pedagógica y narrativa.
Durante el primer trimestre del año se avanzó en el diseño de la transmedia sobre bell hooks, tomando como base la producción desarrollada durante el año anterior. Asimismo, se iniciaron las grabaciones del proyecto sobre Orlando Fals Borda, incluyendo cátedras, clips, video cast e intervenciones en el marco del programa Historias con Futuro.
Actualmente, se encuentran disponibles las experiencias transmedia sobre bell hooks y Orlando Fals Borda, las cuales pueden consultarse en el sitio web de la Subdirección de Recursos Educativos:
https://recursoseducativos.upn.edu.co/
En este momento, se avanza en la construcción de la experiencia transmedia sobre Educación para la Paz.</t>
  </si>
  <si>
    <t>Durante el tercer trimestre se han producido 72 clips institucionales, 167 transmisiones y 200 producciones de la Subdirección de Recursos Educativos, para un total de 439 contenidos generados en diversos formatos audiovisuales y radiales.
Comparado con los 488 contenidos del año anterior, el avance calculado con la fórmula del PDI es de 89,96 %, según:
(Producción actual/Producción anterior)×100
Sin embargo, esta fórmula no refleja un incremento real en la producción, como lo indica la unidad de medida del indicador, sino únicamente una proporción de avance frente al año anterior.
Esto significa que, aunque la producción alcanza casi el 90 % respecto al año base, no se evidencia aún el aumento del 30 % proyectado en la meta institucional.
Para lograr dicho incremento, se deben generar 634 producciones audiovisuales en total durante 2025. A la fecha, se registran 439 producciones, lo que representa un 69,24 % de avance frente a la meta de incremento real.
El comportamiento del indicador muestra una recuperación sostenida en relación con el primer semestre (59,43 %), resultado del fortalecimiento de la articulación entre las áreas de comunicación, radio universitaria y recursos educativos. No obstante, persiste la necesidad de revisar la metodología de medición del indicador, ya que la fórmula actual no permite evidenciar adecuadamente los aumentos en la capacidad de producción institucional, limitándose a mostrar una proporción comparativa.
Se recomienda replantear el indicador en próximos ejercicios del PDI, incorporando variables que midan el crecimiento efectivo en volumen y diversidad de productos audiovisuales, de modo que refleje fielmente el esfuerzo y la ampliación de la estrategia comunicativa institucional.</t>
  </si>
  <si>
    <t xml:space="preserve">En lo que va del año 2025, se han realizado diez producciones de la serie Mentes Maestras. Cada uno de estos episodios aborda temáticas relevantes para la comunidad académica, tales como: dimensiones del cuidado, educación para la paz, Trump 2.0, la escuela radical, las artes y la literatura, y Gab y Creatividad: el placer de estar vivo. Estas producciones hacen parte del compromiso de la Subdirección de Recursos Educativos con la circulación del pensamiento crítico y las narrativas pedagógicas contemporáneas. (Ver: https://youtu.be/seyTvyRXM9s?si=FlSv-9OJq-Ik6f6L)	</t>
  </si>
  <si>
    <t>Durante este trimestre, se revisaron los documentos consolidados relacionados con el cumplimiento de la acción. En estos documentos, se proyectó la reformulación de la fecha de entrega debido a la necesidad de ampliar el tiempo para trabajar en el mapa de riesgos. Como parte de este proceso, se ha establecido comunicación directa con la ODP. Se hizo la reformulación para el 31 de julio.
Durante este trimestre se realizó el respectivo cierre de la no conformidad por la funcionaria Jenny Patricia Vélez Mejía, el 09 de septiembre de 2025.</t>
  </si>
  <si>
    <t>Entre los meses de julio a septiembre se avanzó significativamente en la actualización de la Política de Comunicaciones. Durante este periodo se incorporó un nuevo capítulo sobre los lineamientos para la realización de solicitudes a través de la plataforma Invox, herramienta mediante la cual se está unificando el proceso institucional de gestión de comunicaciones. Este apartado establece criterios y procedimientos para la recepción, seguimiento y ejecución de requerimientos comunicativos, fortaleciendo la eficiencia y la trazabilidad de las solicitudes.
De igual manera, se incluyeron criterios ambientales para la producción de materiales impresos, con el propósito de orientar las acciones del área hacia prácticas sostenibles y responsables con el entorno. La política también mantiene el capítulo sobre el Manejo de Crisis Reputacional, y durante el trimestre se avanzó en la construcción de las secciones relacionadas con la producción sonora y editorial, con el fin de consolidar un documento integral que oriente los procesos comunicativos de la entidad.</t>
  </si>
  <si>
    <t>Entre julio y septiembre se avanzó en la construcción de la Política de Comunicaciones de la UPN, incorporando un nuevo capítulo sobre el uso de la plataforma Invox para unificar los procesos comunicativos y mejorar la trazabilidad de las solicitudes. También se incluyeron criterios ambientales para la producción de impresos y se mantiene el capítulo de Manejo de Crisis Reputacional. Durante este periodo se fortaleció la articulación interáreas a través de los comités de comunicaciones y se avanzó en la formulación de las secciones de producción sonora y editorial, orientadas a consolidar un sistema integral de comunicación institucional.</t>
  </si>
  <si>
    <t xml:space="preserve">Actualmente se encuentran disponibles las experiencias transmedia sobre bell hooks y Orlando Fals Borda, las cuales pueden ser consultadas en el sitio web de la Subdirección de Recursos Educativos: https://recursoseducativos.upn.edu.co/
. Durante este trimestre se avanza en el desarrollo de la experiencia transmedia sobre Educación para la Paz, que busca fortalecer los procesos pedagógicos y comunicativos en torno a la construcción de una cultura de paz en la Universidad. </t>
  </si>
  <si>
    <t>En lo que va del año 2025, se han realizado diez producciones de la serie Mentes Maestras. Cada uno de estos episodios aborda temáticas relevantes para la comunidad académica, tales como: dimensiones del cuidado, educación para la paz, Trump 2.0, la escuela radical, las artes y la literatura, y Gab y Creatividad: el placer de estar vivo,  tecnología en el aula. Estas producciones hacen parte del compromiso de la Subdirección de Recursos Educativos con la circulación del pensamiento crítico y las narrativas pedagógicas contemporáneas.</t>
  </si>
  <si>
    <t>Se han realizado 167 transmisiones en vivo mediante plataformas como YouTube y Facebook, utilizando un sistema virtual específico.
La Subdirección recibe solicitudes de los organizadores de eventos, quienes proporcionan la información necesaria para programar las transmisiones. Una vez validada esta información, se planifican los eventos, se generan los enlaces de acceso y se comparten con presentadores, expositores y público general.
Se solicita a los organizadores enviar con antelación los archivos y guiones del evento. Asimismo, los expositores deben conectarse entre 30 y 60 minutos antes del inicio para realizar pruebas técnicas y revisar el guion.
Finalizada la transmisión, el video queda almacenado en los canales utilizados. En casos especiales, se programan reuniones previas por Teams para coordinar detalles técnicos y logísticos del evento.</t>
  </si>
  <si>
    <t>Durante este trimestre se realizó el respectivo cierre de la no conformidad por la funcionaria Jenny Patricia Vélez Mejía, el 09 de septiembre de 2025.</t>
  </si>
  <si>
    <t>Para este trimestre  (Julio, agosto, Septiembre) se han producido 3 programas con respecto al año Orlando Fals Borda (1 ""Calentando la palabra"", 1 ""Toma única"", 1 ""El Convite"") con protagonistas de la Cátedra en el 2025. Estos se pueden encontrar en el repositorio de programas en la pagína de Ivoox de La Pedagógica Radio y en en la base de datos actulizada en la hoja de Fals Borda, ubicado en el drive de evidencias: https://drive.google.com/drive/folders/113eE89fBkuavQCwZe7UR4x4z1j0bjhZr?usp=drive_link
Para la celebración de los 70 años de la UPN se realizaros dos programas de Calentando La Palabra: ""Reconocimiento de los 70 años de la UPN y 100 años del IPN en el Congreso de la República"" y ""Ruta Editorial UPN para todos"" que se pueden encontrar en el reositorio de Ivoox de La Pedagógica Radio https://www.ivoox.com/podcast-calentando-la-palabra_sq_f12526399_1.html
y en la base de datos actulizada en las hojas de 70 años UPN, en el link del drive anterior
Con estos productos se han realizado 29 produccioines en torno al año Fals Borda y los 70 años de la UPN.</t>
  </si>
  <si>
    <t>Se han producido contenidos desde los diversos programas de los profesores que participan de la emisora universitaria y contenidos propios de la emisora. Todos desde un enfoque educomunicativo que pueden servir desde el uso pedagógico de los medios, hasta la producción colectiva con estudiantes y organizaciones aliadas
Surgen dos progrmas nuevos desde unidades como el CINNDET (Innova) y por otro lado desde la Vicerectoria académica (Philosana) que aporta a los contenidos de la emisora universitaria.
La evidencia es la base de datos que se viene adelantando con los contenidos de los programas de este año, ubicada en el drive, el correo de reporte de los progrmas emitidos durante el trimestre (también en el drive y el enlace a la plataforma Ivoox de la emisora donde reposan los programas realizados en su versión podcast: https://www.ivoox.com/escuchar-audios-pedagogica-radio_al_7586327_1.html?show=programs.
En total se hicieron 107 programas en entre Julio y septiembre del 2025.
Con esto se cumple la meta propuesta para el año.</t>
  </si>
  <si>
    <t>Se solicita la reformulación de la cantidad inicial establecida para la meta, teniendo en cuenta que al corte de junio esta fue superada. Desde la Subdirección se propone ajustar la meta a 190</t>
  </si>
  <si>
    <t>Para este trimestre hemos establecido relación a nivel insitucional con el CINNDET, con ellos se estableció un espacio de divulgación semanal en la emisroa que se ha denominado Innova UPN, que se realiza en vivo. En las evidencias está la propuesta de programa desarrollada por esta unidad y aqui el enlace de los tres programas que ya se han desarrollado en el marco de este ejercicio de articulación:
https://www.ivoox.com/podcast-innova-upn_sq_f12763653_1.html
De otro lado, hemos logrado un acuerdo con el Centro de Lenguas UPN para hacer la divulgación de diversas iniciativas que se desarrollan allí como por ejemplo su cumpleaños numero 20 y las estratgias de bilinguismo desarolladas en las regiones. En carpeta del drive.
A nivel externo se han realizado acuerdos de trabajo con la la Oficina de la Consejeria de Paz del Gobierno nacional y de allí salió un primer programa de radio sobre la política de paz total en el departamento de Nariño: https://www.ivoox.com/y-como-va-paz-total-el-audios-mp3_rf_158356522_1.html
Las evidencias de este acuerdo de voluntades está en la carpeta destinada a los convenios.
Con RTVC, no se ha logrado consolidar un proceso de construcción de contenidos coproducidos y formación para las emisora del Paz en todo el país. Esperamos para el próximo informe tener evidencias de esta relación.</t>
  </si>
  <si>
    <t>Sistema de Comunicaciones  
Se ha avanzado en un 50% en la construcción de un documento que dé cuenta cómo se han desarrollado las comunicaciones en la Universidad, referentes de otras universidades y una propuesta de cómo podría funcionar para la UPN. Para esto se han citado comités de comunicaciones que permitan de manera articulada con las áreas que tienen actividades relacionadas con las comunicaciones, diseñar un sistema que articule el ejercicio comunicativo en la UPN</t>
  </si>
  <si>
    <t>Durante el período de julio a septiembre de 2025, la SRE produjo cuarenta y dos (42) videoclips. Estos videos son breves producciones audiovisuales que narran las actividades y eventos realizados en diversas sedes universitarias. Su realización puede ser a solicitud de grupos estudiantiles, instituciones universitarias, o por iniciativa propia de la dependencia, siempre en línea con la agenda general de la Universidad y considerando la capacidad técnica y de recursos humanos disponibles. 
En el marco del programa Historias con Futuro, ya salieron al aire por RTVC Canal Institucional cinco de los diez programas de esta temporada, y los últimos cinco se encuentran actualmente en producción.</t>
  </si>
  <si>
    <t>El cumplimiento del 100 % se soporta en los registros de métricas obtenidas de las plataformas digitales institucionales y de los informes de desempeño comunicativo elaborados por la Subdirección de Recursos Educativos – Comunicaciones.
Facebook UPN: incremento del 25 % en el alcance de publicaciones y del 18 % en la interacción (reacciones, comentarios y compartidos) respecto al mismo periodo del año 2024, según Meta Business Suite.
Instagram UPN: aumento del 30 % en la tasa de interacción y del 22 % en visualizaciones de reels y videos cortos, conforme a las estadísticas internas de la plataforma.
YouTube UPN: crecimiento del 15 % en reproducciones y del 10 % en tiempo de visualización promedio, de acuerdo con YouTube Analytics.
La Pedagógica Radio: incremento del 12 % en la audiencia digital y de 9 % en la escucha en vivo, según el sistema de métricas de streaming institucional.
Estos resultados fueron consolidados en el Informe de Producción y Circulación de Contenidos Comunicativos, enero–septiembre 2025, lo que evidencia un incremento sostenido en la interacción y participación del público con los contenidos producidos por la UPN, cumpliendo así la meta establecida para el año.</t>
  </si>
  <si>
    <t>Se han desarrollado 5 (cinco) jornadas de formación, 2 como parte del ejercicio de cualificación de mestros productores de LPR, de la Licenciatura en Ciencias Sociales y Ciencia y Tecnologìa y (2) con maestros y maestras productores de La emisora universitariay una en el marco del convenio con la Unidad Para Las Víctimas, para el curso de Narrativas sonoras para la Paz. Cada una se registra en las evidencias cargadas al drive, carpeta listados de asistencia.
https://drive.google.com/drive/folders/113eE89fBkuavQCwZe7UR4x4z1j0bjhZr?usp=drive_link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</si>
</sst>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color rgb="FFFF0000"/>
      <name val="Arial Nova"/>
      <family val="2"/>
    </font>
    <font>
      <b/>
      <sz val="10"/>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15" fillId="0" borderId="1" xfId="0" applyFont="1" applyFill="1" applyBorder="1" applyAlignment="1" applyProtection="1">
      <alignment horizontal="center"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 fillId="4" borderId="0" xfId="0" applyFont="1" applyFill="1" applyAlignment="1">
      <alignment vertical="center" wrapText="1"/>
    </xf>
    <xf numFmtId="0" fontId="1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22" fillId="2"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14" fontId="22" fillId="2" borderId="1" xfId="0" applyNumberFormat="1" applyFont="1" applyFill="1" applyBorder="1" applyAlignment="1">
      <alignment horizontal="center" vertical="center" wrapText="1"/>
    </xf>
    <xf numFmtId="0" fontId="22" fillId="13" borderId="1" xfId="0" applyFont="1" applyFill="1" applyBorder="1" applyAlignment="1" applyProtection="1">
      <alignment horizontal="center" vertical="center" wrapText="1"/>
      <protection locked="0"/>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1" fontId="36" fillId="0" borderId="1" xfId="0" applyNumberFormat="1" applyFont="1" applyFill="1" applyBorder="1" applyAlignment="1" applyProtection="1">
      <alignment horizontal="center" vertical="center" wrapText="1"/>
    </xf>
    <xf numFmtId="0" fontId="37" fillId="0" borderId="1" xfId="0" applyFont="1" applyFill="1" applyBorder="1" applyAlignment="1" applyProtection="1">
      <alignment vertical="center" wrapText="1"/>
    </xf>
    <xf numFmtId="14" fontId="37" fillId="0" borderId="1" xfId="0" applyNumberFormat="1" applyFont="1" applyFill="1" applyBorder="1" applyAlignment="1" applyProtection="1">
      <alignment vertical="center" wrapText="1"/>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505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8"/>
  <sheetViews>
    <sheetView showGridLines="0" tabSelected="1" view="pageBreakPreview" topLeftCell="A19" zoomScale="90" zoomScaleNormal="90" zoomScaleSheetLayoutView="90" workbookViewId="0">
      <selection activeCell="I36" sqref="I36"/>
    </sheetView>
  </sheetViews>
  <sheetFormatPr baseColWidth="10" defaultColWidth="11.42578125" defaultRowHeight="12.75" x14ac:dyDescent="0.25"/>
  <cols>
    <col min="1" max="1" width="24" style="55" customWidth="1"/>
    <col min="2" max="2" width="27.85546875" style="55" customWidth="1"/>
    <col min="3" max="3" width="32" style="55" customWidth="1"/>
    <col min="4" max="4" width="16.28515625" style="56" customWidth="1"/>
    <col min="5" max="5" width="17.140625" style="56" customWidth="1"/>
    <col min="6" max="6" width="20.28515625" style="57" customWidth="1"/>
    <col min="7" max="7" width="19.140625" style="57" customWidth="1"/>
    <col min="8" max="8" width="16.85546875" style="56" customWidth="1"/>
    <col min="9" max="9" width="23.42578125" style="56" customWidth="1"/>
    <col min="10" max="10" width="25.28515625" style="56" bestFit="1" customWidth="1"/>
    <col min="11" max="11" width="17.140625" style="56" customWidth="1"/>
    <col min="12" max="12" width="16.85546875" style="84" customWidth="1"/>
    <col min="13" max="13" width="34" style="55" customWidth="1"/>
    <col min="14" max="14" width="16.28515625" style="58" customWidth="1"/>
    <col min="15" max="15" width="31.140625" style="55" customWidth="1"/>
    <col min="16" max="16384" width="11.42578125" style="83"/>
  </cols>
  <sheetData>
    <row r="1" spans="1:15" s="1" customFormat="1" ht="27" customHeight="1" x14ac:dyDescent="0.25">
      <c r="A1" s="121"/>
      <c r="B1" s="116" t="s">
        <v>30</v>
      </c>
      <c r="C1" s="116"/>
      <c r="D1" s="116"/>
      <c r="E1" s="116"/>
      <c r="F1" s="116"/>
      <c r="G1" s="116"/>
      <c r="H1" s="116"/>
      <c r="I1" s="116"/>
      <c r="J1" s="116"/>
      <c r="K1" s="120" t="s">
        <v>81</v>
      </c>
      <c r="L1" s="120"/>
      <c r="M1" s="120"/>
      <c r="N1" s="120"/>
      <c r="O1" s="120"/>
    </row>
    <row r="2" spans="1:15" s="1" customFormat="1" ht="24" customHeight="1" x14ac:dyDescent="0.25">
      <c r="A2" s="121"/>
      <c r="B2" s="116" t="s">
        <v>31</v>
      </c>
      <c r="C2" s="116"/>
      <c r="D2" s="116"/>
      <c r="E2" s="116"/>
      <c r="F2" s="116"/>
      <c r="G2" s="116"/>
      <c r="H2" s="116"/>
      <c r="I2" s="116"/>
      <c r="J2" s="116"/>
      <c r="K2" s="120" t="s">
        <v>757</v>
      </c>
      <c r="L2" s="120"/>
      <c r="M2" s="120"/>
      <c r="N2" s="120"/>
      <c r="O2" s="120"/>
    </row>
    <row r="3" spans="1:15" s="1" customFormat="1" ht="24" customHeight="1" x14ac:dyDescent="0.25">
      <c r="A3" s="121"/>
      <c r="B3" s="116"/>
      <c r="C3" s="116"/>
      <c r="D3" s="116"/>
      <c r="E3" s="116"/>
      <c r="F3" s="116"/>
      <c r="G3" s="116"/>
      <c r="H3" s="116"/>
      <c r="I3" s="116"/>
      <c r="J3" s="116"/>
      <c r="K3" s="120" t="s">
        <v>756</v>
      </c>
      <c r="L3" s="120"/>
      <c r="M3" s="120"/>
      <c r="N3" s="120"/>
      <c r="O3" s="120"/>
    </row>
    <row r="4" spans="1:15" s="1" customFormat="1" ht="28.5" customHeight="1" x14ac:dyDescent="0.25">
      <c r="A4" s="112" t="s">
        <v>792</v>
      </c>
      <c r="B4" s="113"/>
      <c r="C4" s="113"/>
      <c r="D4" s="113"/>
      <c r="E4" s="113"/>
      <c r="F4" s="113"/>
      <c r="G4" s="113"/>
      <c r="H4" s="113"/>
      <c r="I4" s="113"/>
      <c r="J4" s="113"/>
      <c r="K4" s="113"/>
      <c r="L4" s="113"/>
      <c r="M4" s="113"/>
      <c r="N4" s="113"/>
      <c r="O4" s="114"/>
    </row>
    <row r="5" spans="1:15" s="1" customFormat="1" ht="24" customHeight="1" x14ac:dyDescent="0.25">
      <c r="D5" s="14"/>
      <c r="E5" s="14"/>
      <c r="F5" s="14"/>
      <c r="G5" s="14"/>
      <c r="H5" s="14"/>
      <c r="I5" s="14"/>
      <c r="J5" s="14"/>
      <c r="K5" s="4"/>
      <c r="L5" s="14"/>
      <c r="M5" s="14"/>
      <c r="N5" s="14"/>
      <c r="O5" s="15"/>
    </row>
    <row r="6" spans="1:15" s="5" customFormat="1" ht="15" customHeight="1" x14ac:dyDescent="0.25">
      <c r="A6" s="106" t="s">
        <v>203</v>
      </c>
      <c r="B6" s="106"/>
      <c r="C6" s="106"/>
      <c r="D6" s="106"/>
      <c r="E6" s="106"/>
      <c r="F6" s="106"/>
      <c r="G6" s="106"/>
      <c r="H6" s="106"/>
      <c r="I6" s="106"/>
      <c r="J6" s="106"/>
      <c r="K6" s="106"/>
      <c r="L6" s="106"/>
      <c r="M6" s="106"/>
      <c r="N6" s="106"/>
      <c r="O6" s="106"/>
    </row>
    <row r="7" spans="1:15" s="5" customFormat="1" ht="18" customHeight="1" x14ac:dyDescent="0.25">
      <c r="A7" s="117" t="s">
        <v>5</v>
      </c>
      <c r="B7" s="118"/>
      <c r="C7" s="118"/>
      <c r="D7" s="118"/>
      <c r="E7" s="118"/>
      <c r="F7" s="119"/>
      <c r="G7" s="117" t="s">
        <v>204</v>
      </c>
      <c r="H7" s="118"/>
      <c r="I7" s="119"/>
      <c r="J7" s="26">
        <v>2025</v>
      </c>
      <c r="K7" s="115" t="s">
        <v>753</v>
      </c>
      <c r="L7" s="115"/>
      <c r="M7" s="115"/>
      <c r="N7" s="115"/>
      <c r="O7" s="115"/>
    </row>
    <row r="8" spans="1:15" s="5" customFormat="1" ht="24" x14ac:dyDescent="0.25">
      <c r="A8" s="52" t="s">
        <v>0</v>
      </c>
      <c r="B8" s="52" t="s">
        <v>1</v>
      </c>
      <c r="C8" s="52" t="s">
        <v>2</v>
      </c>
      <c r="D8" s="108" t="s">
        <v>397</v>
      </c>
      <c r="E8" s="108"/>
      <c r="F8" s="59" t="s">
        <v>398</v>
      </c>
      <c r="G8" s="60" t="s">
        <v>400</v>
      </c>
      <c r="H8" s="52" t="s">
        <v>515</v>
      </c>
      <c r="I8" s="52" t="s">
        <v>82</v>
      </c>
      <c r="J8" s="53" t="s">
        <v>83</v>
      </c>
      <c r="K8" s="51" t="s">
        <v>401</v>
      </c>
      <c r="L8" s="100" t="s">
        <v>403</v>
      </c>
      <c r="M8" s="101"/>
      <c r="N8" s="102"/>
      <c r="O8" s="51" t="s">
        <v>84</v>
      </c>
    </row>
    <row r="9" spans="1:15" s="75" customFormat="1" ht="100.5" customHeight="1" x14ac:dyDescent="0.25">
      <c r="A9" s="86" t="s">
        <v>29</v>
      </c>
      <c r="B9" s="86" t="s">
        <v>100</v>
      </c>
      <c r="C9" s="86" t="s">
        <v>162</v>
      </c>
      <c r="D9" s="91" t="s">
        <v>185</v>
      </c>
      <c r="E9" s="91"/>
      <c r="F9" s="86" t="s">
        <v>615</v>
      </c>
      <c r="G9" s="86">
        <f>IFERROR(VLOOKUP(F9,'Hoja 2'!$AX$3:$BE$176,8,FALSE)," ")</f>
        <v>118</v>
      </c>
      <c r="H9" s="86" t="str">
        <f>IFERROR(VLOOKUP(F9,'Hoja 2'!$AX$3:$BD$176,2,FALSE),"Cumplimiento de la acción")</f>
        <v>Política de comunicaciones actualizada</v>
      </c>
      <c r="I9" s="86">
        <f>IFERROR(VLOOKUP(F9,'Hoja 2'!$AX$3:$BD$121,5,FALSE),"100%")</f>
        <v>1</v>
      </c>
      <c r="J9" s="86" t="str">
        <f>IFERROR(VLOOKUP(F9,'Hoja 2'!$AX$3:$BD$121,7,FALSE),"Acción cumplida")</f>
        <v>Documento de Política</v>
      </c>
      <c r="K9" s="21">
        <v>0</v>
      </c>
      <c r="L9" s="92" t="s">
        <v>796</v>
      </c>
      <c r="M9" s="93"/>
      <c r="N9" s="94"/>
      <c r="O9" s="50">
        <f>IF(((K9)/I9)&gt;100%,100%,((K9)/I9))</f>
        <v>0</v>
      </c>
    </row>
    <row r="10" spans="1:15" s="75" customFormat="1" ht="126" customHeight="1" x14ac:dyDescent="0.25">
      <c r="A10" s="86" t="s">
        <v>29</v>
      </c>
      <c r="B10" s="86" t="s">
        <v>163</v>
      </c>
      <c r="C10" s="86" t="s">
        <v>164</v>
      </c>
      <c r="D10" s="91" t="s">
        <v>187</v>
      </c>
      <c r="E10" s="91"/>
      <c r="F10" s="86" t="s">
        <v>617</v>
      </c>
      <c r="G10" s="86">
        <f>IFERROR(VLOOKUP(F10,'Hoja 2'!$AX$3:$BE$176,8,FALSE)," ")</f>
        <v>120</v>
      </c>
      <c r="H10" s="86" t="str">
        <f>IFERROR(VLOOKUP(F10,'Hoja 2'!$AX$3:$BD$176,2,FALSE),"Cumplimiento de la acción")</f>
        <v>Sistema de Medios creado</v>
      </c>
      <c r="I10" s="86">
        <f>IFERROR(VLOOKUP(F10,'Hoja 2'!$AX$3:$BD$121,5,FALSE),"100%")</f>
        <v>1</v>
      </c>
      <c r="J10" s="86" t="str">
        <f>IFERROR(VLOOKUP(F10,'Hoja 2'!$AX$3:$BD$121,7,FALSE),"Acción cumplida")</f>
        <v xml:space="preserve">Documento de creación del Sistema de Medios </v>
      </c>
      <c r="K10" s="21">
        <v>0</v>
      </c>
      <c r="L10" s="92" t="s">
        <v>811</v>
      </c>
      <c r="M10" s="93"/>
      <c r="N10" s="94"/>
      <c r="O10" s="50">
        <f t="shared" ref="O10:O17" si="0">IF(((K10)/I10)&gt;100%,100%,((K10)/I10))</f>
        <v>0</v>
      </c>
    </row>
    <row r="11" spans="1:15" s="75" customFormat="1" ht="271.5" customHeight="1" x14ac:dyDescent="0.25">
      <c r="A11" s="86" t="s">
        <v>29</v>
      </c>
      <c r="B11" s="86" t="s">
        <v>92</v>
      </c>
      <c r="C11" s="86" t="s">
        <v>95</v>
      </c>
      <c r="D11" s="91" t="s">
        <v>179</v>
      </c>
      <c r="E11" s="91"/>
      <c r="F11" s="86" t="s">
        <v>539</v>
      </c>
      <c r="G11" s="86">
        <f>IFERROR(VLOOKUP(F11,'Hoja 2'!$AX$3:$BE$176,8,FALSE)," ")</f>
        <v>28</v>
      </c>
      <c r="H11" s="86" t="str">
        <f>IFERROR(VLOOKUP(F11,'Hoja 2'!$AX$3:$BD$176,2,FALSE),"Cumplimiento de la acción")</f>
        <v>Sumatoria de proyectos de construcción de materiales educativos</v>
      </c>
      <c r="I11" s="86">
        <f>IFERROR(VLOOKUP(F11,'Hoja 2'!$AX$3:$BD$121,5,FALSE),"100%")</f>
        <v>6</v>
      </c>
      <c r="J11" s="86" t="str">
        <f>IFERROR(VLOOKUP(F11,'Hoja 2'!$AX$3:$BD$121,7,FALSE),"Acción cumplida")</f>
        <v>Proyectos de construcción de materiales educativos</v>
      </c>
      <c r="K11" s="21">
        <v>2</v>
      </c>
      <c r="L11" s="92" t="s">
        <v>797</v>
      </c>
      <c r="M11" s="93"/>
      <c r="N11" s="94"/>
      <c r="O11" s="50">
        <f t="shared" si="0"/>
        <v>0.33333333333333331</v>
      </c>
    </row>
    <row r="12" spans="1:15" s="75" customFormat="1" ht="345" customHeight="1" x14ac:dyDescent="0.25">
      <c r="A12" s="86" t="s">
        <v>29</v>
      </c>
      <c r="B12" s="86" t="s">
        <v>100</v>
      </c>
      <c r="C12" s="86" t="s">
        <v>162</v>
      </c>
      <c r="D12" s="91" t="s">
        <v>185</v>
      </c>
      <c r="E12" s="91"/>
      <c r="F12" s="86" t="s">
        <v>574</v>
      </c>
      <c r="G12" s="86">
        <f>IFERROR(VLOOKUP(F12,'Hoja 2'!$AX$3:$BE$176,8,FALSE)," ")</f>
        <v>65</v>
      </c>
      <c r="H12" s="86" t="str">
        <f>IFERROR(VLOOKUP(F12,'Hoja 2'!$AX$3:$BD$176,2,FALSE),"Cumplimiento de la acción")</f>
        <v>(Total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v>
      </c>
      <c r="I12" s="86">
        <f>IFERROR(VLOOKUP(F12,'Hoja 2'!$AX$3:$BD$121,5,FALSE),"100%")</f>
        <v>30</v>
      </c>
      <c r="J12" s="86" t="str">
        <f>IFERROR(VLOOKUP(F12,'Hoja 2'!$AX$3:$BD$121,7,FALSE),"Acción cumplida")</f>
        <v xml:space="preserve">% de incremento de producción audiovisual </v>
      </c>
      <c r="K12" s="21">
        <v>0</v>
      </c>
      <c r="L12" s="92" t="s">
        <v>798</v>
      </c>
      <c r="M12" s="93"/>
      <c r="N12" s="94"/>
      <c r="O12" s="50">
        <f t="shared" si="0"/>
        <v>0</v>
      </c>
    </row>
    <row r="13" spans="1:15" s="75" customFormat="1" ht="350.25" customHeight="1" x14ac:dyDescent="0.25">
      <c r="A13" s="86" t="s">
        <v>29</v>
      </c>
      <c r="B13" s="86" t="s">
        <v>100</v>
      </c>
      <c r="C13" s="86" t="s">
        <v>162</v>
      </c>
      <c r="D13" s="91" t="s">
        <v>185</v>
      </c>
      <c r="E13" s="91"/>
      <c r="F13" s="86" t="s">
        <v>616</v>
      </c>
      <c r="G13" s="86">
        <f>IFERROR(VLOOKUP(F13,'Hoja 2'!$AX$3:$BE$176,8,FALSE)," ")</f>
        <v>119</v>
      </c>
      <c r="H13" s="86" t="str">
        <f>IFERROR(VLOOKUP(F13,'Hoja 2'!$AX$3:$BD$176,2,FALSE),"Cumplimiento de la acción")</f>
        <v>(Total de audiencia que interactúa con los contenidos comunicativos producidos por la UPN en el año actual/Total de audiencia que interactúa con los contenidos comunicativos producidos por la UPN en el año anterior)*100</v>
      </c>
      <c r="I13" s="86">
        <f>IFERROR(VLOOKUP(F13,'Hoja 2'!$AX$3:$BD$121,5,FALSE),"100%")</f>
        <v>10</v>
      </c>
      <c r="J13" s="86" t="str">
        <f>IFERROR(VLOOKUP(F13,'Hoja 2'!$AX$3:$BD$121,7,FALSE),"Acción cumplida")</f>
        <v>%incremento de la audiencia en la producción audiovisual y radiofónica</v>
      </c>
      <c r="K13" s="21">
        <v>0</v>
      </c>
      <c r="L13" s="92" t="s">
        <v>795</v>
      </c>
      <c r="M13" s="93"/>
      <c r="N13" s="94"/>
      <c r="O13" s="50">
        <f t="shared" si="0"/>
        <v>0</v>
      </c>
    </row>
    <row r="14" spans="1:15" s="75" customFormat="1" ht="140.25" x14ac:dyDescent="0.25">
      <c r="A14" s="86" t="s">
        <v>29</v>
      </c>
      <c r="B14" s="86" t="s">
        <v>100</v>
      </c>
      <c r="C14" s="86" t="s">
        <v>162</v>
      </c>
      <c r="D14" s="91" t="s">
        <v>185</v>
      </c>
      <c r="E14" s="91"/>
      <c r="F14" s="86" t="s">
        <v>569</v>
      </c>
      <c r="G14" s="86">
        <f>IFERROR(VLOOKUP(F14,'Hoja 2'!$AX$3:$BE$176,8,FALSE)," ")</f>
        <v>60</v>
      </c>
      <c r="H14" s="86" t="str">
        <f>IFERROR(VLOOKUP(F14,'Hoja 2'!$AX$3:$BD$176,2,FALSE),"Cumplimiento de la acción")</f>
        <v>Sumatoria de actividades relacionadas con la ciencia abierta que aporta al posicionamiento de la UPN para la producción y circulación de conocimiento y la proyección social</v>
      </c>
      <c r="I14" s="86">
        <f>IFERROR(VLOOKUP(F14,'Hoja 2'!$AX$3:$BD$121,5,FALSE),"100%")</f>
        <v>15</v>
      </c>
      <c r="J14" s="86" t="str">
        <f>IFERROR(VLOOKUP(F14,'Hoja 2'!$AX$3:$BD$121,7,FALSE),"Acción cumplida")</f>
        <v>Actividades relacionadas con la ciencia abierta que aporta al posicionamiento de la UPN</v>
      </c>
      <c r="K14" s="21">
        <v>10</v>
      </c>
      <c r="L14" s="92" t="s">
        <v>799</v>
      </c>
      <c r="M14" s="93"/>
      <c r="N14" s="94"/>
      <c r="O14" s="50">
        <f t="shared" si="0"/>
        <v>0.66666666666666663</v>
      </c>
    </row>
    <row r="15" spans="1:15" s="75" customFormat="1" ht="359.25" customHeight="1" x14ac:dyDescent="0.25">
      <c r="A15" s="86" t="s">
        <v>27</v>
      </c>
      <c r="B15" s="86" t="s">
        <v>514</v>
      </c>
      <c r="C15" s="86" t="s">
        <v>53</v>
      </c>
      <c r="D15" s="91" t="s">
        <v>780</v>
      </c>
      <c r="E15" s="91"/>
      <c r="F15" s="76" t="s">
        <v>781</v>
      </c>
      <c r="G15" s="86" t="s">
        <v>782</v>
      </c>
      <c r="H15" s="86" t="str">
        <f>IFERROR(VLOOKUP(F15,'Hoja 2'!$AX$3:$BD$176,2,FALSE),"Cumplimiento de la acción")</f>
        <v>Cumplimiento de la acción</v>
      </c>
      <c r="I15" s="86" t="str">
        <f>IFERROR(VLOOKUP(F15,'Hoja 2'!$AX$3:$BD$121,5,FALSE),"100%")</f>
        <v>100%</v>
      </c>
      <c r="J15" s="86" t="str">
        <f>IFERROR(VLOOKUP(F15,'Hoja 2'!$AX$3:$BD$121,7,FALSE),"Acción cumplida")</f>
        <v>Acción cumplida</v>
      </c>
      <c r="K15" s="69">
        <v>1</v>
      </c>
      <c r="L15" s="95" t="s">
        <v>800</v>
      </c>
      <c r="M15" s="96"/>
      <c r="N15" s="97"/>
      <c r="O15" s="50">
        <f t="shared" si="0"/>
        <v>1</v>
      </c>
    </row>
    <row r="16" spans="1:15" s="75" customFormat="1" ht="242.25" x14ac:dyDescent="0.25">
      <c r="A16" s="86" t="s">
        <v>29</v>
      </c>
      <c r="B16" s="86" t="s">
        <v>100</v>
      </c>
      <c r="C16" s="86" t="s">
        <v>162</v>
      </c>
      <c r="D16" s="91" t="s">
        <v>185</v>
      </c>
      <c r="E16" s="91"/>
      <c r="F16" s="86" t="s">
        <v>575</v>
      </c>
      <c r="G16" s="86">
        <f>IFERROR(VLOOKUP(F16,'Hoja 2'!$AX$3:$BE$176,8,FALSE)," ")</f>
        <v>66</v>
      </c>
      <c r="H16" s="86" t="str">
        <f>IFERROR(VLOOKUP(F16,'Hoja 2'!$AX$3:$BD$176,2,FALSE),"Cumplimiento de la acción")</f>
        <v>(Total producciones de contenidos multimedia de los procesos misionales en la política de comunicaciones realizados en el año actual / Total producciones de contenidos multimedia de los procesos misionales en el plan de comunicaciones realizados en el año anterior) * 100</v>
      </c>
      <c r="I16" s="86">
        <f>IFERROR(VLOOKUP(F16,'Hoja 2'!$AX$3:$BD$121,5,FALSE),"100%")</f>
        <v>30</v>
      </c>
      <c r="J16" s="86" t="str">
        <f>IFERROR(VLOOKUP(F16,'Hoja 2'!$AX$3:$BD$121,7,FALSE),"Acción cumplida")</f>
        <v>% de incremento de producción de contenidos generado de los procesos misionales</v>
      </c>
      <c r="K16" s="21">
        <v>0</v>
      </c>
      <c r="L16" s="92" t="s">
        <v>794</v>
      </c>
      <c r="M16" s="93"/>
      <c r="N16" s="94"/>
      <c r="O16" s="50">
        <f t="shared" si="0"/>
        <v>0</v>
      </c>
    </row>
    <row r="17" spans="1:15" s="75" customFormat="1" ht="25.5" x14ac:dyDescent="0.25">
      <c r="A17" s="73"/>
      <c r="B17" s="73"/>
      <c r="C17" s="73"/>
      <c r="D17" s="87"/>
      <c r="E17" s="87"/>
      <c r="F17" s="73"/>
      <c r="G17" s="73" t="str">
        <f>IFERROR(VLOOKUP(F17,'Hoja 2'!$AX$3:$BE$176,8,FALSE)," ")</f>
        <v xml:space="preserve"> </v>
      </c>
      <c r="H17" s="82" t="str">
        <f>IFERROR(VLOOKUP(F17,'Hoja 2'!$AX$3:$BD$176,2,FALSE),"Cumplimiento de la acción")</f>
        <v>Cumplimiento de la acción</v>
      </c>
      <c r="I17" s="49"/>
      <c r="J17" s="49"/>
      <c r="K17" s="21"/>
      <c r="L17" s="88"/>
      <c r="M17" s="89"/>
      <c r="N17" s="90"/>
      <c r="O17" s="50" t="e">
        <f t="shared" si="0"/>
        <v>#DIV/0!</v>
      </c>
    </row>
    <row r="18" spans="1:15" s="5" customFormat="1" x14ac:dyDescent="0.25">
      <c r="A18" s="23"/>
      <c r="B18" s="23"/>
      <c r="C18" s="23"/>
      <c r="D18" s="24"/>
      <c r="E18" s="24"/>
      <c r="F18" s="24"/>
      <c r="G18" s="24"/>
      <c r="H18" s="24"/>
      <c r="I18" s="24"/>
      <c r="J18" s="24"/>
      <c r="K18" s="24"/>
      <c r="L18" s="24"/>
      <c r="M18" s="24"/>
      <c r="N18" s="24"/>
      <c r="O18" s="24"/>
    </row>
    <row r="19" spans="1:15" s="5" customFormat="1" ht="15" customHeight="1" x14ac:dyDescent="0.25">
      <c r="A19" s="106" t="s">
        <v>758</v>
      </c>
      <c r="B19" s="106"/>
      <c r="C19" s="106"/>
      <c r="D19" s="106"/>
      <c r="E19" s="106"/>
      <c r="F19" s="106"/>
      <c r="G19" s="106"/>
      <c r="H19" s="106"/>
      <c r="I19" s="106"/>
      <c r="J19" s="106"/>
      <c r="K19" s="106"/>
      <c r="L19" s="106"/>
      <c r="M19" s="106"/>
      <c r="N19" s="106"/>
      <c r="O19" s="106"/>
    </row>
    <row r="20" spans="1:15" s="3" customFormat="1" ht="15" customHeight="1" x14ac:dyDescent="0.25">
      <c r="A20" s="104" t="s">
        <v>752</v>
      </c>
      <c r="B20" s="104"/>
      <c r="C20" s="104"/>
      <c r="D20" s="104"/>
      <c r="E20" s="104"/>
      <c r="F20" s="104"/>
      <c r="G20" s="104"/>
      <c r="H20" s="104"/>
      <c r="I20" s="104"/>
      <c r="J20" s="105"/>
      <c r="K20" s="109" t="s">
        <v>754</v>
      </c>
      <c r="L20" s="110"/>
      <c r="M20" s="110"/>
      <c r="N20" s="110"/>
      <c r="O20" s="111"/>
    </row>
    <row r="21" spans="1:15" s="2" customFormat="1" ht="25.5" customHeight="1" x14ac:dyDescent="0.25">
      <c r="A21" s="103" t="s">
        <v>755</v>
      </c>
      <c r="B21" s="99" t="s">
        <v>91</v>
      </c>
      <c r="C21" s="99" t="s">
        <v>201</v>
      </c>
      <c r="D21" s="99" t="s">
        <v>82</v>
      </c>
      <c r="E21" s="99" t="s">
        <v>83</v>
      </c>
      <c r="F21" s="99" t="s">
        <v>32</v>
      </c>
      <c r="G21" s="99"/>
      <c r="H21" s="99" t="s">
        <v>88</v>
      </c>
      <c r="I21" s="99" t="s">
        <v>200</v>
      </c>
      <c r="J21" s="99" t="s">
        <v>33</v>
      </c>
      <c r="K21" s="98" t="s">
        <v>404</v>
      </c>
      <c r="L21" s="98" t="s">
        <v>405</v>
      </c>
      <c r="M21" s="98" t="s">
        <v>402</v>
      </c>
      <c r="N21" s="107" t="s">
        <v>202</v>
      </c>
      <c r="O21" s="98" t="s">
        <v>34</v>
      </c>
    </row>
    <row r="22" spans="1:15" s="1" customFormat="1" ht="22.5" customHeight="1" x14ac:dyDescent="0.25">
      <c r="A22" s="103"/>
      <c r="B22" s="99"/>
      <c r="C22" s="99"/>
      <c r="D22" s="99"/>
      <c r="E22" s="99"/>
      <c r="F22" s="25" t="s">
        <v>3</v>
      </c>
      <c r="G22" s="25" t="s">
        <v>4</v>
      </c>
      <c r="H22" s="99"/>
      <c r="I22" s="99"/>
      <c r="J22" s="99"/>
      <c r="K22" s="98"/>
      <c r="L22" s="98"/>
      <c r="M22" s="98"/>
      <c r="N22" s="107"/>
      <c r="O22" s="98"/>
    </row>
    <row r="23" spans="1:15" s="1" customFormat="1" ht="408" x14ac:dyDescent="0.25">
      <c r="A23" s="86">
        <v>118</v>
      </c>
      <c r="B23" s="76" t="s">
        <v>76</v>
      </c>
      <c r="C23" s="76" t="s">
        <v>766</v>
      </c>
      <c r="D23" s="77">
        <v>1</v>
      </c>
      <c r="E23" s="76" t="s">
        <v>687</v>
      </c>
      <c r="F23" s="78">
        <v>45698</v>
      </c>
      <c r="G23" s="78">
        <v>45985</v>
      </c>
      <c r="H23" s="79" t="s">
        <v>89</v>
      </c>
      <c r="I23" s="76" t="s">
        <v>37</v>
      </c>
      <c r="J23" s="16" t="s">
        <v>767</v>
      </c>
      <c r="K23" s="21">
        <v>0</v>
      </c>
      <c r="L23" s="19">
        <f t="shared" ref="L23:L50" si="1">IF((K23/D23)&gt;100%,100%,(K23/D23))</f>
        <v>0</v>
      </c>
      <c r="M23" s="16" t="s">
        <v>801</v>
      </c>
      <c r="N23" s="17" t="s">
        <v>172</v>
      </c>
      <c r="O23" s="16" t="s">
        <v>767</v>
      </c>
    </row>
    <row r="24" spans="1:15" s="1" customFormat="1" ht="242.25" x14ac:dyDescent="0.25">
      <c r="A24" s="86">
        <v>120</v>
      </c>
      <c r="B24" s="76" t="s">
        <v>76</v>
      </c>
      <c r="C24" s="76" t="s">
        <v>768</v>
      </c>
      <c r="D24" s="77">
        <v>1</v>
      </c>
      <c r="E24" s="76" t="s">
        <v>769</v>
      </c>
      <c r="F24" s="78">
        <v>45698</v>
      </c>
      <c r="G24" s="78">
        <v>46011</v>
      </c>
      <c r="H24" s="79" t="s">
        <v>89</v>
      </c>
      <c r="I24" s="76" t="s">
        <v>37</v>
      </c>
      <c r="J24" s="16" t="s">
        <v>767</v>
      </c>
      <c r="K24" s="21">
        <v>0</v>
      </c>
      <c r="L24" s="19">
        <f t="shared" si="1"/>
        <v>0</v>
      </c>
      <c r="M24" s="16" t="s">
        <v>802</v>
      </c>
      <c r="N24" s="17" t="s">
        <v>172</v>
      </c>
      <c r="O24" s="16" t="s">
        <v>767</v>
      </c>
    </row>
    <row r="25" spans="1:15" s="4" customFormat="1" ht="178.5" x14ac:dyDescent="0.25">
      <c r="A25" s="86">
        <v>28</v>
      </c>
      <c r="B25" s="76" t="s">
        <v>76</v>
      </c>
      <c r="C25" s="76" t="s">
        <v>770</v>
      </c>
      <c r="D25" s="77">
        <v>3</v>
      </c>
      <c r="E25" s="76" t="s">
        <v>771</v>
      </c>
      <c r="F25" s="78">
        <v>45708</v>
      </c>
      <c r="G25" s="78">
        <v>45981</v>
      </c>
      <c r="H25" s="79" t="s">
        <v>89</v>
      </c>
      <c r="I25" s="76" t="s">
        <v>37</v>
      </c>
      <c r="J25" s="16" t="s">
        <v>767</v>
      </c>
      <c r="K25" s="21">
        <v>2</v>
      </c>
      <c r="L25" s="19">
        <f t="shared" si="1"/>
        <v>0.66666666666666663</v>
      </c>
      <c r="M25" s="16" t="s">
        <v>803</v>
      </c>
      <c r="N25" s="17" t="s">
        <v>172</v>
      </c>
      <c r="O25" s="16" t="s">
        <v>767</v>
      </c>
    </row>
    <row r="26" spans="1:15" s="1" customFormat="1" ht="343.5" customHeight="1" x14ac:dyDescent="0.25">
      <c r="A26" s="86">
        <v>65</v>
      </c>
      <c r="B26" s="76" t="s">
        <v>76</v>
      </c>
      <c r="C26" s="76" t="s">
        <v>772</v>
      </c>
      <c r="D26" s="77">
        <v>93</v>
      </c>
      <c r="E26" s="76" t="s">
        <v>773</v>
      </c>
      <c r="F26" s="78">
        <v>45689</v>
      </c>
      <c r="G26" s="78">
        <v>46006</v>
      </c>
      <c r="H26" s="79" t="s">
        <v>89</v>
      </c>
      <c r="I26" s="76" t="s">
        <v>37</v>
      </c>
      <c r="J26" s="16" t="s">
        <v>767</v>
      </c>
      <c r="K26" s="21">
        <v>72</v>
      </c>
      <c r="L26" s="19">
        <f t="shared" si="1"/>
        <v>0.77419354838709675</v>
      </c>
      <c r="M26" s="16" t="s">
        <v>812</v>
      </c>
      <c r="N26" s="17" t="s">
        <v>172</v>
      </c>
      <c r="O26" s="16" t="s">
        <v>767</v>
      </c>
    </row>
    <row r="27" spans="1:15" s="1" customFormat="1" ht="231.75" customHeight="1" x14ac:dyDescent="0.25">
      <c r="A27" s="86">
        <v>65</v>
      </c>
      <c r="B27" s="76" t="s">
        <v>76</v>
      </c>
      <c r="C27" s="76" t="s">
        <v>774</v>
      </c>
      <c r="D27" s="77">
        <v>15</v>
      </c>
      <c r="E27" s="76" t="s">
        <v>775</v>
      </c>
      <c r="F27" s="78">
        <v>45698</v>
      </c>
      <c r="G27" s="78">
        <v>46006</v>
      </c>
      <c r="H27" s="79" t="s">
        <v>89</v>
      </c>
      <c r="I27" s="76" t="s">
        <v>37</v>
      </c>
      <c r="J27" s="16" t="s">
        <v>767</v>
      </c>
      <c r="K27" s="21">
        <v>10</v>
      </c>
      <c r="L27" s="19">
        <f t="shared" si="1"/>
        <v>0.66666666666666663</v>
      </c>
      <c r="M27" s="16" t="s">
        <v>804</v>
      </c>
      <c r="N27" s="17" t="s">
        <v>172</v>
      </c>
      <c r="O27" s="16" t="s">
        <v>767</v>
      </c>
    </row>
    <row r="28" spans="1:15" s="1" customFormat="1" ht="409.5" x14ac:dyDescent="0.25">
      <c r="A28" s="86">
        <v>119</v>
      </c>
      <c r="B28" s="76" t="s">
        <v>76</v>
      </c>
      <c r="C28" s="76" t="s">
        <v>776</v>
      </c>
      <c r="D28" s="80">
        <v>0.1</v>
      </c>
      <c r="E28" s="76" t="s">
        <v>777</v>
      </c>
      <c r="F28" s="78">
        <v>45677</v>
      </c>
      <c r="G28" s="78">
        <v>46011</v>
      </c>
      <c r="H28" s="79" t="s">
        <v>89</v>
      </c>
      <c r="I28" s="76" t="s">
        <v>37</v>
      </c>
      <c r="J28" s="16" t="s">
        <v>767</v>
      </c>
      <c r="K28" s="80">
        <v>0.1</v>
      </c>
      <c r="L28" s="19">
        <f t="shared" si="1"/>
        <v>1</v>
      </c>
      <c r="M28" s="16" t="s">
        <v>813</v>
      </c>
      <c r="N28" s="17" t="s">
        <v>172</v>
      </c>
      <c r="O28" s="16" t="s">
        <v>767</v>
      </c>
    </row>
    <row r="29" spans="1:15" s="1" customFormat="1" ht="357" x14ac:dyDescent="0.25">
      <c r="A29" s="86">
        <v>60</v>
      </c>
      <c r="B29" s="76" t="s">
        <v>76</v>
      </c>
      <c r="C29" s="76" t="s">
        <v>778</v>
      </c>
      <c r="D29" s="125">
        <v>190</v>
      </c>
      <c r="E29" s="126" t="s">
        <v>779</v>
      </c>
      <c r="F29" s="127">
        <v>45689</v>
      </c>
      <c r="G29" s="127">
        <v>46011</v>
      </c>
      <c r="H29" s="128" t="s">
        <v>89</v>
      </c>
      <c r="I29" s="126" t="s">
        <v>37</v>
      </c>
      <c r="J29" s="129" t="s">
        <v>809</v>
      </c>
      <c r="K29" s="21">
        <v>167</v>
      </c>
      <c r="L29" s="19">
        <f t="shared" si="1"/>
        <v>0.87894736842105259</v>
      </c>
      <c r="M29" s="16" t="s">
        <v>805</v>
      </c>
      <c r="N29" s="17" t="s">
        <v>172</v>
      </c>
      <c r="O29" s="16" t="s">
        <v>767</v>
      </c>
    </row>
    <row r="30" spans="1:15" s="1" customFormat="1" ht="51" x14ac:dyDescent="0.25">
      <c r="A30" s="86" t="s">
        <v>782</v>
      </c>
      <c r="B30" s="76" t="s">
        <v>76</v>
      </c>
      <c r="C30" s="76" t="s">
        <v>783</v>
      </c>
      <c r="D30" s="77">
        <v>1</v>
      </c>
      <c r="E30" s="76" t="s">
        <v>793</v>
      </c>
      <c r="F30" s="78">
        <v>45687</v>
      </c>
      <c r="G30" s="78">
        <v>45838</v>
      </c>
      <c r="H30" s="79" t="s">
        <v>89</v>
      </c>
      <c r="I30" s="76" t="s">
        <v>37</v>
      </c>
      <c r="J30" s="16" t="s">
        <v>767</v>
      </c>
      <c r="K30" s="21">
        <v>1</v>
      </c>
      <c r="L30" s="19">
        <f t="shared" si="1"/>
        <v>1</v>
      </c>
      <c r="M30" s="16" t="s">
        <v>806</v>
      </c>
      <c r="N30" s="17" t="s">
        <v>172</v>
      </c>
      <c r="O30" s="16" t="s">
        <v>767</v>
      </c>
    </row>
    <row r="31" spans="1:15" s="4" customFormat="1" ht="409.5" x14ac:dyDescent="0.25">
      <c r="A31" s="86">
        <v>66</v>
      </c>
      <c r="B31" s="76" t="s">
        <v>76</v>
      </c>
      <c r="C31" s="76" t="s">
        <v>784</v>
      </c>
      <c r="D31" s="81">
        <v>30</v>
      </c>
      <c r="E31" s="76" t="s">
        <v>785</v>
      </c>
      <c r="F31" s="78">
        <v>45689</v>
      </c>
      <c r="G31" s="78">
        <v>45991</v>
      </c>
      <c r="H31" s="79" t="s">
        <v>89</v>
      </c>
      <c r="I31" s="76" t="s">
        <v>37</v>
      </c>
      <c r="J31" s="16" t="s">
        <v>767</v>
      </c>
      <c r="K31" s="21">
        <v>29</v>
      </c>
      <c r="L31" s="19">
        <f t="shared" si="1"/>
        <v>0.96666666666666667</v>
      </c>
      <c r="M31" s="16" t="s">
        <v>807</v>
      </c>
      <c r="N31" s="17" t="s">
        <v>172</v>
      </c>
      <c r="O31" s="16" t="s">
        <v>767</v>
      </c>
    </row>
    <row r="32" spans="1:15" s="72" customFormat="1" ht="204" x14ac:dyDescent="0.25">
      <c r="A32" s="86">
        <v>66</v>
      </c>
      <c r="B32" s="76" t="s">
        <v>76</v>
      </c>
      <c r="C32" s="76" t="s">
        <v>786</v>
      </c>
      <c r="D32" s="81">
        <v>10</v>
      </c>
      <c r="E32" s="76" t="s">
        <v>787</v>
      </c>
      <c r="F32" s="78">
        <v>45689</v>
      </c>
      <c r="G32" s="78">
        <v>45991</v>
      </c>
      <c r="H32" s="79" t="s">
        <v>89</v>
      </c>
      <c r="I32" s="76" t="s">
        <v>37</v>
      </c>
      <c r="J32" s="16" t="s">
        <v>767</v>
      </c>
      <c r="K32" s="21">
        <v>5</v>
      </c>
      <c r="L32" s="19">
        <f t="shared" si="1"/>
        <v>0.5</v>
      </c>
      <c r="M32" s="16" t="s">
        <v>814</v>
      </c>
      <c r="N32" s="17" t="s">
        <v>172</v>
      </c>
      <c r="O32" s="16" t="s">
        <v>767</v>
      </c>
    </row>
    <row r="33" spans="1:15" s="4" customFormat="1" ht="409.5" x14ac:dyDescent="0.25">
      <c r="A33" s="86">
        <v>66</v>
      </c>
      <c r="B33" s="76" t="s">
        <v>76</v>
      </c>
      <c r="C33" s="76" t="s">
        <v>788</v>
      </c>
      <c r="D33" s="81">
        <v>200</v>
      </c>
      <c r="E33" s="76" t="s">
        <v>789</v>
      </c>
      <c r="F33" s="78">
        <v>45689</v>
      </c>
      <c r="G33" s="78">
        <v>45991</v>
      </c>
      <c r="H33" s="79" t="s">
        <v>89</v>
      </c>
      <c r="I33" s="76" t="s">
        <v>37</v>
      </c>
      <c r="J33" s="16" t="s">
        <v>767</v>
      </c>
      <c r="K33" s="21">
        <v>200</v>
      </c>
      <c r="L33" s="19">
        <f t="shared" si="1"/>
        <v>1</v>
      </c>
      <c r="M33" s="16" t="s">
        <v>808</v>
      </c>
      <c r="N33" s="17" t="s">
        <v>172</v>
      </c>
      <c r="O33" s="16" t="s">
        <v>767</v>
      </c>
    </row>
    <row r="34" spans="1:15" s="4" customFormat="1" ht="409.5" x14ac:dyDescent="0.25">
      <c r="A34" s="86">
        <v>66</v>
      </c>
      <c r="B34" s="76" t="s">
        <v>76</v>
      </c>
      <c r="C34" s="76" t="s">
        <v>790</v>
      </c>
      <c r="D34" s="81">
        <v>10</v>
      </c>
      <c r="E34" s="76" t="s">
        <v>791</v>
      </c>
      <c r="F34" s="78">
        <v>45689</v>
      </c>
      <c r="G34" s="78">
        <v>45991</v>
      </c>
      <c r="H34" s="79" t="s">
        <v>89</v>
      </c>
      <c r="I34" s="76" t="s">
        <v>37</v>
      </c>
      <c r="J34" s="16" t="s">
        <v>767</v>
      </c>
      <c r="K34" s="21">
        <v>7</v>
      </c>
      <c r="L34" s="19">
        <f t="shared" si="1"/>
        <v>0.7</v>
      </c>
      <c r="M34" s="16" t="s">
        <v>810</v>
      </c>
      <c r="N34" s="17" t="s">
        <v>172</v>
      </c>
      <c r="O34" s="16" t="s">
        <v>767</v>
      </c>
    </row>
    <row r="35" spans="1:15" x14ac:dyDescent="0.25">
      <c r="A35" s="85"/>
      <c r="B35" s="16"/>
      <c r="C35" s="16"/>
      <c r="D35" s="20"/>
      <c r="E35" s="17"/>
      <c r="F35" s="17"/>
      <c r="G35" s="17"/>
      <c r="H35" s="17"/>
      <c r="I35" s="16"/>
      <c r="J35" s="16"/>
      <c r="K35" s="20"/>
      <c r="L35" s="19" t="e">
        <f t="shared" si="1"/>
        <v>#DIV/0!</v>
      </c>
      <c r="M35" s="16"/>
      <c r="N35" s="17"/>
      <c r="O35" s="16"/>
    </row>
    <row r="36" spans="1:15" x14ac:dyDescent="0.25">
      <c r="A36" s="85"/>
      <c r="B36" s="16"/>
      <c r="C36" s="17"/>
      <c r="D36" s="20"/>
      <c r="E36" s="17"/>
      <c r="F36" s="17"/>
      <c r="G36" s="17"/>
      <c r="H36" s="17"/>
      <c r="I36" s="16"/>
      <c r="J36" s="16"/>
      <c r="K36" s="20"/>
      <c r="L36" s="19" t="e">
        <f t="shared" si="1"/>
        <v>#DIV/0!</v>
      </c>
      <c r="M36" s="16"/>
      <c r="N36" s="17"/>
      <c r="O36" s="16"/>
    </row>
    <row r="37" spans="1:15" x14ac:dyDescent="0.25">
      <c r="A37" s="85"/>
      <c r="B37" s="16"/>
      <c r="C37" s="16"/>
      <c r="D37" s="20"/>
      <c r="E37" s="17"/>
      <c r="F37" s="17"/>
      <c r="G37" s="17"/>
      <c r="H37" s="17"/>
      <c r="I37" s="16"/>
      <c r="J37" s="16"/>
      <c r="K37" s="20"/>
      <c r="L37" s="19" t="e">
        <f t="shared" si="1"/>
        <v>#DIV/0!</v>
      </c>
      <c r="M37" s="16"/>
      <c r="N37" s="17"/>
      <c r="O37" s="16"/>
    </row>
    <row r="38" spans="1:15" x14ac:dyDescent="0.25">
      <c r="A38" s="85"/>
      <c r="B38" s="16"/>
      <c r="C38" s="16"/>
      <c r="D38" s="20"/>
      <c r="E38" s="16"/>
      <c r="F38" s="17"/>
      <c r="G38" s="17"/>
      <c r="H38" s="17"/>
      <c r="I38" s="16"/>
      <c r="J38" s="16"/>
      <c r="K38" s="20"/>
      <c r="L38" s="19" t="e">
        <f t="shared" si="1"/>
        <v>#DIV/0!</v>
      </c>
      <c r="M38" s="16"/>
      <c r="N38" s="17"/>
      <c r="O38" s="16"/>
    </row>
    <row r="39" spans="1:15" x14ac:dyDescent="0.25">
      <c r="A39" s="85"/>
      <c r="B39" s="16"/>
      <c r="C39" s="16"/>
      <c r="D39" s="69"/>
      <c r="E39" s="16"/>
      <c r="F39" s="17"/>
      <c r="G39" s="17"/>
      <c r="H39" s="18"/>
      <c r="I39" s="16"/>
      <c r="J39" s="16"/>
      <c r="K39" s="20"/>
      <c r="L39" s="19" t="e">
        <f t="shared" si="1"/>
        <v>#DIV/0!</v>
      </c>
      <c r="M39" s="16"/>
      <c r="N39" s="17"/>
      <c r="O39" s="16"/>
    </row>
    <row r="40" spans="1:15" x14ac:dyDescent="0.25">
      <c r="A40" s="85"/>
      <c r="B40" s="16"/>
      <c r="C40" s="16"/>
      <c r="D40" s="22"/>
      <c r="E40" s="16"/>
      <c r="F40" s="17"/>
      <c r="G40" s="17"/>
      <c r="H40" s="18"/>
      <c r="I40" s="74"/>
      <c r="J40" s="16"/>
      <c r="K40" s="20"/>
      <c r="L40" s="19" t="e">
        <f t="shared" si="1"/>
        <v>#DIV/0!</v>
      </c>
      <c r="M40" s="16"/>
      <c r="N40" s="17"/>
      <c r="O40" s="16"/>
    </row>
    <row r="41" spans="1:15" x14ac:dyDescent="0.25">
      <c r="A41" s="85"/>
      <c r="B41" s="16"/>
      <c r="C41" s="17"/>
      <c r="D41" s="20"/>
      <c r="E41" s="17"/>
      <c r="F41" s="17"/>
      <c r="G41" s="17"/>
      <c r="H41" s="17"/>
      <c r="I41" s="16"/>
      <c r="J41" s="16"/>
      <c r="K41" s="20"/>
      <c r="L41" s="19" t="e">
        <f t="shared" si="1"/>
        <v>#DIV/0!</v>
      </c>
      <c r="M41" s="16"/>
      <c r="N41" s="17"/>
      <c r="O41" s="16"/>
    </row>
    <row r="42" spans="1:15" x14ac:dyDescent="0.25">
      <c r="A42" s="85"/>
      <c r="B42" s="16"/>
      <c r="C42" s="17"/>
      <c r="D42" s="20"/>
      <c r="E42" s="17"/>
      <c r="F42" s="17"/>
      <c r="G42" s="17"/>
      <c r="H42" s="17"/>
      <c r="I42" s="16"/>
      <c r="J42" s="16"/>
      <c r="K42" s="20"/>
      <c r="L42" s="19" t="e">
        <f t="shared" si="1"/>
        <v>#DIV/0!</v>
      </c>
      <c r="M42" s="16"/>
      <c r="N42" s="17"/>
      <c r="O42" s="16"/>
    </row>
    <row r="43" spans="1:15" x14ac:dyDescent="0.25">
      <c r="A43" s="85"/>
      <c r="B43" s="16"/>
      <c r="C43" s="16"/>
      <c r="D43" s="20"/>
      <c r="E43" s="16"/>
      <c r="F43" s="17"/>
      <c r="G43" s="71"/>
      <c r="H43" s="17"/>
      <c r="I43" s="16"/>
      <c r="J43" s="70"/>
      <c r="K43" s="20"/>
      <c r="L43" s="19" t="e">
        <f t="shared" si="1"/>
        <v>#DIV/0!</v>
      </c>
      <c r="M43" s="16"/>
      <c r="N43" s="17"/>
      <c r="O43" s="16"/>
    </row>
    <row r="44" spans="1:15" x14ac:dyDescent="0.25">
      <c r="A44" s="85"/>
      <c r="B44" s="16"/>
      <c r="C44" s="16"/>
      <c r="D44" s="20"/>
      <c r="E44" s="16"/>
      <c r="F44" s="17"/>
      <c r="G44" s="17"/>
      <c r="H44" s="17"/>
      <c r="I44" s="16"/>
      <c r="J44" s="16"/>
      <c r="K44" s="20"/>
      <c r="L44" s="19" t="e">
        <f t="shared" si="1"/>
        <v>#DIV/0!</v>
      </c>
      <c r="M44" s="16"/>
      <c r="N44" s="17"/>
      <c r="O44" s="16"/>
    </row>
    <row r="45" spans="1:15" x14ac:dyDescent="0.25">
      <c r="A45" s="85"/>
      <c r="B45" s="16"/>
      <c r="C45" s="16"/>
      <c r="D45" s="20"/>
      <c r="E45" s="16"/>
      <c r="F45" s="17"/>
      <c r="G45" s="17"/>
      <c r="H45" s="17"/>
      <c r="I45" s="16"/>
      <c r="J45" s="16"/>
      <c r="K45" s="20"/>
      <c r="L45" s="19" t="e">
        <f t="shared" si="1"/>
        <v>#DIV/0!</v>
      </c>
      <c r="M45" s="16"/>
      <c r="N45" s="17"/>
      <c r="O45" s="16"/>
    </row>
    <row r="46" spans="1:15" x14ac:dyDescent="0.25">
      <c r="A46" s="85"/>
      <c r="B46" s="16"/>
      <c r="C46" s="16"/>
      <c r="D46" s="20"/>
      <c r="E46" s="16"/>
      <c r="F46" s="17"/>
      <c r="G46" s="17"/>
      <c r="H46" s="17"/>
      <c r="I46" s="16"/>
      <c r="J46" s="16"/>
      <c r="K46" s="20"/>
      <c r="L46" s="19" t="e">
        <f t="shared" si="1"/>
        <v>#DIV/0!</v>
      </c>
      <c r="M46" s="16"/>
      <c r="N46" s="17"/>
      <c r="O46" s="16"/>
    </row>
    <row r="47" spans="1:15" x14ac:dyDescent="0.25">
      <c r="A47" s="85"/>
      <c r="B47" s="16"/>
      <c r="C47" s="16"/>
      <c r="D47" s="20"/>
      <c r="E47" s="16"/>
      <c r="F47" s="17"/>
      <c r="G47" s="17"/>
      <c r="H47" s="17"/>
      <c r="I47" s="16"/>
      <c r="J47" s="16"/>
      <c r="K47" s="20"/>
      <c r="L47" s="19" t="e">
        <f t="shared" si="1"/>
        <v>#DIV/0!</v>
      </c>
      <c r="M47" s="16"/>
      <c r="N47" s="17"/>
      <c r="O47" s="16"/>
    </row>
    <row r="48" spans="1:15" x14ac:dyDescent="0.25">
      <c r="A48" s="85"/>
      <c r="B48" s="16"/>
      <c r="C48" s="16"/>
      <c r="D48" s="20"/>
      <c r="E48" s="16"/>
      <c r="F48" s="17"/>
      <c r="G48" s="17"/>
      <c r="H48" s="17"/>
      <c r="I48" s="16"/>
      <c r="J48" s="16"/>
      <c r="K48" s="20"/>
      <c r="L48" s="19" t="e">
        <f t="shared" si="1"/>
        <v>#DIV/0!</v>
      </c>
      <c r="M48" s="16"/>
      <c r="N48" s="17"/>
      <c r="O48" s="16"/>
    </row>
    <row r="49" spans="1:15" x14ac:dyDescent="0.25">
      <c r="A49" s="85"/>
      <c r="B49" s="16"/>
      <c r="C49" s="16"/>
      <c r="D49" s="20"/>
      <c r="E49" s="16"/>
      <c r="F49" s="17"/>
      <c r="G49" s="17"/>
      <c r="H49" s="17"/>
      <c r="I49" s="16"/>
      <c r="J49" s="16"/>
      <c r="K49" s="20"/>
      <c r="L49" s="19" t="e">
        <f t="shared" si="1"/>
        <v>#DIV/0!</v>
      </c>
      <c r="M49" s="16"/>
      <c r="N49" s="17"/>
      <c r="O49" s="16"/>
    </row>
    <row r="50" spans="1:15" x14ac:dyDescent="0.25">
      <c r="A50" s="85"/>
      <c r="B50" s="16"/>
      <c r="C50" s="16"/>
      <c r="D50" s="20"/>
      <c r="E50" s="16"/>
      <c r="F50" s="17"/>
      <c r="G50" s="17"/>
      <c r="H50" s="18"/>
      <c r="I50" s="16"/>
      <c r="J50" s="16"/>
      <c r="K50" s="20"/>
      <c r="L50" s="19" t="e">
        <f t="shared" si="1"/>
        <v>#DIV/0!</v>
      </c>
      <c r="M50" s="16"/>
      <c r="N50" s="17"/>
      <c r="O50" s="16"/>
    </row>
    <row r="51" spans="1:15" x14ac:dyDescent="0.25">
      <c r="A51" s="16"/>
      <c r="B51" s="16"/>
      <c r="C51" s="16"/>
      <c r="D51" s="20"/>
      <c r="E51" s="16"/>
      <c r="F51" s="17"/>
      <c r="G51" s="17"/>
      <c r="H51" s="18"/>
      <c r="I51" s="16"/>
      <c r="J51" s="16"/>
      <c r="K51" s="20"/>
      <c r="L51" s="19" t="e">
        <f t="shared" ref="L51:L86" si="2">IF((K51/D51)&gt;100%,100%,(K51/D51))</f>
        <v>#DIV/0!</v>
      </c>
      <c r="M51" s="16"/>
      <c r="N51" s="17"/>
      <c r="O51" s="16"/>
    </row>
    <row r="52" spans="1:15" x14ac:dyDescent="0.25">
      <c r="A52" s="16"/>
      <c r="B52" s="16"/>
      <c r="C52" s="16"/>
      <c r="D52" s="20"/>
      <c r="E52" s="16"/>
      <c r="F52" s="17"/>
      <c r="G52" s="17"/>
      <c r="H52" s="18"/>
      <c r="I52" s="16"/>
      <c r="J52" s="16"/>
      <c r="K52" s="20"/>
      <c r="L52" s="19" t="e">
        <f t="shared" si="2"/>
        <v>#DIV/0!</v>
      </c>
      <c r="M52" s="16"/>
      <c r="N52" s="17"/>
      <c r="O52" s="16"/>
    </row>
    <row r="53" spans="1:15" x14ac:dyDescent="0.25">
      <c r="A53" s="16"/>
      <c r="B53" s="16"/>
      <c r="C53" s="16"/>
      <c r="D53" s="20"/>
      <c r="E53" s="16"/>
      <c r="F53" s="17"/>
      <c r="G53" s="17"/>
      <c r="H53" s="18"/>
      <c r="I53" s="16"/>
      <c r="J53" s="16"/>
      <c r="K53" s="20"/>
      <c r="L53" s="19" t="e">
        <f t="shared" si="2"/>
        <v>#DIV/0!</v>
      </c>
      <c r="M53" s="16"/>
      <c r="N53" s="17"/>
      <c r="O53" s="16"/>
    </row>
    <row r="54" spans="1:15" x14ac:dyDescent="0.25">
      <c r="A54" s="16"/>
      <c r="B54" s="16"/>
      <c r="C54" s="16"/>
      <c r="D54" s="20"/>
      <c r="E54" s="16"/>
      <c r="F54" s="17"/>
      <c r="G54" s="17"/>
      <c r="H54" s="18"/>
      <c r="I54" s="16"/>
      <c r="J54" s="16"/>
      <c r="K54" s="20"/>
      <c r="L54" s="19" t="e">
        <f t="shared" si="2"/>
        <v>#DIV/0!</v>
      </c>
      <c r="M54" s="16"/>
      <c r="N54" s="17"/>
      <c r="O54" s="16"/>
    </row>
    <row r="55" spans="1:15" x14ac:dyDescent="0.25">
      <c r="A55" s="16"/>
      <c r="B55" s="16"/>
      <c r="C55" s="16"/>
      <c r="D55" s="20"/>
      <c r="E55" s="16"/>
      <c r="F55" s="17"/>
      <c r="G55" s="17"/>
      <c r="H55" s="18"/>
      <c r="I55" s="16"/>
      <c r="J55" s="16"/>
      <c r="K55" s="16"/>
      <c r="L55" s="19" t="e">
        <f t="shared" si="2"/>
        <v>#DIV/0!</v>
      </c>
      <c r="M55" s="16"/>
      <c r="N55" s="17"/>
      <c r="O55" s="16"/>
    </row>
    <row r="56" spans="1:15" x14ac:dyDescent="0.25">
      <c r="A56" s="16"/>
      <c r="B56" s="16"/>
      <c r="C56" s="16"/>
      <c r="D56" s="20"/>
      <c r="E56" s="16"/>
      <c r="F56" s="17"/>
      <c r="G56" s="17"/>
      <c r="H56" s="18"/>
      <c r="I56" s="16"/>
      <c r="J56" s="16"/>
      <c r="K56" s="16"/>
      <c r="L56" s="19" t="e">
        <f t="shared" si="2"/>
        <v>#DIV/0!</v>
      </c>
      <c r="M56" s="16"/>
      <c r="N56" s="17"/>
      <c r="O56" s="16"/>
    </row>
    <row r="57" spans="1:15" x14ac:dyDescent="0.25">
      <c r="A57" s="16"/>
      <c r="B57" s="16"/>
      <c r="C57" s="16"/>
      <c r="D57" s="20"/>
      <c r="E57" s="16"/>
      <c r="F57" s="17"/>
      <c r="G57" s="17"/>
      <c r="H57" s="18"/>
      <c r="I57" s="16"/>
      <c r="J57" s="16"/>
      <c r="K57" s="16"/>
      <c r="L57" s="19" t="e">
        <f t="shared" si="2"/>
        <v>#DIV/0!</v>
      </c>
      <c r="M57" s="16"/>
      <c r="N57" s="17"/>
      <c r="O57" s="16"/>
    </row>
    <row r="58" spans="1:15" x14ac:dyDescent="0.25">
      <c r="A58" s="16"/>
      <c r="B58" s="16"/>
      <c r="C58" s="16"/>
      <c r="D58" s="20"/>
      <c r="E58" s="16"/>
      <c r="F58" s="17"/>
      <c r="G58" s="17"/>
      <c r="H58" s="18"/>
      <c r="I58" s="16"/>
      <c r="J58" s="16"/>
      <c r="K58" s="16"/>
      <c r="L58" s="19" t="e">
        <f t="shared" si="2"/>
        <v>#DIV/0!</v>
      </c>
      <c r="M58" s="16"/>
      <c r="N58" s="17"/>
      <c r="O58" s="16"/>
    </row>
    <row r="59" spans="1:15" x14ac:dyDescent="0.25">
      <c r="A59" s="16"/>
      <c r="B59" s="16"/>
      <c r="C59" s="16"/>
      <c r="D59" s="20"/>
      <c r="E59" s="16"/>
      <c r="F59" s="17"/>
      <c r="G59" s="17"/>
      <c r="H59" s="18"/>
      <c r="I59" s="16"/>
      <c r="J59" s="16"/>
      <c r="K59" s="16"/>
      <c r="L59" s="19" t="e">
        <f t="shared" si="2"/>
        <v>#DIV/0!</v>
      </c>
      <c r="M59" s="16"/>
      <c r="N59" s="17"/>
      <c r="O59" s="16"/>
    </row>
    <row r="60" spans="1:15" x14ac:dyDescent="0.25">
      <c r="A60" s="16"/>
      <c r="B60" s="16"/>
      <c r="C60" s="16"/>
      <c r="D60" s="20"/>
      <c r="E60" s="16"/>
      <c r="F60" s="17"/>
      <c r="G60" s="17"/>
      <c r="H60" s="18"/>
      <c r="I60" s="16"/>
      <c r="J60" s="16"/>
      <c r="K60" s="16"/>
      <c r="L60" s="19" t="e">
        <f t="shared" si="2"/>
        <v>#DIV/0!</v>
      </c>
      <c r="M60" s="16"/>
      <c r="N60" s="17"/>
      <c r="O60" s="16"/>
    </row>
    <row r="61" spans="1:15" x14ac:dyDescent="0.25">
      <c r="A61" s="16"/>
      <c r="B61" s="16"/>
      <c r="C61" s="16"/>
      <c r="D61" s="20"/>
      <c r="E61" s="16"/>
      <c r="F61" s="17"/>
      <c r="G61" s="17"/>
      <c r="H61" s="18"/>
      <c r="I61" s="16"/>
      <c r="J61" s="16"/>
      <c r="K61" s="16"/>
      <c r="L61" s="19" t="e">
        <f t="shared" si="2"/>
        <v>#DIV/0!</v>
      </c>
      <c r="M61" s="16"/>
      <c r="N61" s="17"/>
      <c r="O61" s="16"/>
    </row>
    <row r="62" spans="1:15" x14ac:dyDescent="0.25">
      <c r="A62" s="16"/>
      <c r="B62" s="16"/>
      <c r="C62" s="16"/>
      <c r="D62" s="20"/>
      <c r="E62" s="16"/>
      <c r="F62" s="17"/>
      <c r="G62" s="17"/>
      <c r="H62" s="18"/>
      <c r="I62" s="16"/>
      <c r="J62" s="16"/>
      <c r="K62" s="16"/>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ref="L87:L150" si="3">IF((K87/D87)&gt;100%,100%,(K87/D87))</f>
        <v>#DIV/0!</v>
      </c>
      <c r="M87" s="16"/>
      <c r="N87" s="17"/>
      <c r="O87" s="16"/>
    </row>
    <row r="88" spans="1:15" x14ac:dyDescent="0.25">
      <c r="A88" s="16"/>
      <c r="B88" s="16"/>
      <c r="C88" s="16"/>
      <c r="D88" s="20"/>
      <c r="E88" s="16"/>
      <c r="F88" s="17"/>
      <c r="G88" s="17"/>
      <c r="H88" s="18"/>
      <c r="I88" s="16"/>
      <c r="J88" s="16"/>
      <c r="K88" s="16"/>
      <c r="L88" s="19" t="e">
        <f t="shared" si="3"/>
        <v>#DIV/0!</v>
      </c>
      <c r="M88" s="16"/>
      <c r="N88" s="17"/>
      <c r="O88" s="16"/>
    </row>
    <row r="89" spans="1:15" x14ac:dyDescent="0.25">
      <c r="A89" s="16"/>
      <c r="B89" s="16"/>
      <c r="C89" s="16"/>
      <c r="D89" s="20"/>
      <c r="E89" s="16"/>
      <c r="F89" s="17"/>
      <c r="G89" s="17"/>
      <c r="H89" s="18"/>
      <c r="I89" s="16"/>
      <c r="J89" s="16"/>
      <c r="K89" s="16"/>
      <c r="L89" s="19" t="e">
        <f t="shared" si="3"/>
        <v>#DIV/0!</v>
      </c>
      <c r="M89" s="16"/>
      <c r="N89" s="17"/>
      <c r="O89" s="16"/>
    </row>
    <row r="90" spans="1:15" x14ac:dyDescent="0.25">
      <c r="A90" s="16"/>
      <c r="B90" s="16"/>
      <c r="C90" s="16"/>
      <c r="D90" s="20"/>
      <c r="E90" s="16"/>
      <c r="F90" s="17"/>
      <c r="G90" s="17"/>
      <c r="H90" s="18"/>
      <c r="I90" s="16"/>
      <c r="J90" s="16"/>
      <c r="K90" s="16"/>
      <c r="L90" s="19" t="e">
        <f t="shared" si="3"/>
        <v>#DIV/0!</v>
      </c>
      <c r="M90" s="16"/>
      <c r="N90" s="17"/>
      <c r="O90" s="16"/>
    </row>
    <row r="91" spans="1:15" x14ac:dyDescent="0.25">
      <c r="A91" s="16"/>
      <c r="B91" s="16"/>
      <c r="C91" s="16"/>
      <c r="D91" s="20"/>
      <c r="E91" s="16"/>
      <c r="F91" s="17"/>
      <c r="G91" s="17"/>
      <c r="H91" s="18"/>
      <c r="I91" s="16"/>
      <c r="J91" s="16"/>
      <c r="K91" s="16"/>
      <c r="L91" s="19" t="e">
        <f t="shared" si="3"/>
        <v>#DIV/0!</v>
      </c>
      <c r="M91" s="16"/>
      <c r="N91" s="17"/>
      <c r="O91" s="16"/>
    </row>
    <row r="92" spans="1:15" x14ac:dyDescent="0.25">
      <c r="A92" s="16"/>
      <c r="B92" s="16"/>
      <c r="C92" s="16"/>
      <c r="D92" s="20"/>
      <c r="E92" s="16"/>
      <c r="F92" s="17"/>
      <c r="G92" s="17"/>
      <c r="H92" s="18"/>
      <c r="I92" s="16"/>
      <c r="J92" s="16"/>
      <c r="K92" s="16"/>
      <c r="L92" s="19" t="e">
        <f t="shared" si="3"/>
        <v>#DIV/0!</v>
      </c>
      <c r="M92" s="16"/>
      <c r="N92" s="17"/>
      <c r="O92" s="16"/>
    </row>
    <row r="93" spans="1:15" x14ac:dyDescent="0.25">
      <c r="A93" s="16"/>
      <c r="B93" s="16"/>
      <c r="C93" s="16"/>
      <c r="D93" s="20"/>
      <c r="E93" s="16"/>
      <c r="F93" s="17"/>
      <c r="G93" s="17"/>
      <c r="H93" s="18"/>
      <c r="I93" s="16"/>
      <c r="J93" s="16"/>
      <c r="K93" s="16"/>
      <c r="L93" s="19" t="e">
        <f t="shared" si="3"/>
        <v>#DIV/0!</v>
      </c>
      <c r="M93" s="16"/>
      <c r="N93" s="17"/>
      <c r="O93" s="16"/>
    </row>
    <row r="94" spans="1:15" x14ac:dyDescent="0.25">
      <c r="A94" s="16"/>
      <c r="B94" s="16"/>
      <c r="C94" s="16"/>
      <c r="D94" s="20"/>
      <c r="E94" s="16"/>
      <c r="F94" s="17"/>
      <c r="G94" s="17"/>
      <c r="H94" s="18"/>
      <c r="I94" s="16"/>
      <c r="J94" s="16"/>
      <c r="K94" s="16"/>
      <c r="L94" s="19" t="e">
        <f t="shared" si="3"/>
        <v>#DIV/0!</v>
      </c>
      <c r="M94" s="16"/>
      <c r="N94" s="17"/>
      <c r="O94" s="16"/>
    </row>
    <row r="95" spans="1:15" x14ac:dyDescent="0.25">
      <c r="A95" s="16"/>
      <c r="B95" s="16"/>
      <c r="C95" s="16"/>
      <c r="D95" s="20"/>
      <c r="E95" s="16"/>
      <c r="F95" s="17"/>
      <c r="G95" s="17"/>
      <c r="H95" s="18"/>
      <c r="I95" s="16"/>
      <c r="J95" s="16"/>
      <c r="K95" s="16"/>
      <c r="L95" s="19" t="e">
        <f t="shared" si="3"/>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16"/>
      <c r="E126" s="16"/>
      <c r="F126" s="17"/>
      <c r="G126" s="17"/>
      <c r="H126" s="18"/>
      <c r="I126" s="16"/>
      <c r="J126" s="16"/>
      <c r="K126" s="16"/>
      <c r="L126" s="19" t="e">
        <f t="shared" si="3"/>
        <v>#DIV/0!</v>
      </c>
      <c r="M126" s="16"/>
      <c r="N126" s="17"/>
      <c r="O126" s="16"/>
    </row>
    <row r="127" spans="1:15" x14ac:dyDescent="0.25">
      <c r="A127" s="16"/>
      <c r="B127" s="16"/>
      <c r="C127" s="16"/>
      <c r="D127" s="16"/>
      <c r="E127" s="16"/>
      <c r="F127" s="17"/>
      <c r="G127" s="17"/>
      <c r="H127" s="18"/>
      <c r="I127" s="16"/>
      <c r="J127" s="16"/>
      <c r="K127" s="16"/>
      <c r="L127" s="19" t="e">
        <f t="shared" si="3"/>
        <v>#DIV/0!</v>
      </c>
      <c r="M127" s="16"/>
      <c r="N127" s="17"/>
      <c r="O127" s="16"/>
    </row>
    <row r="128" spans="1:15" x14ac:dyDescent="0.25">
      <c r="A128" s="16"/>
      <c r="B128" s="16"/>
      <c r="C128" s="16"/>
      <c r="D128" s="16"/>
      <c r="E128" s="16"/>
      <c r="F128" s="17"/>
      <c r="G128" s="17"/>
      <c r="H128" s="18"/>
      <c r="I128" s="16"/>
      <c r="J128" s="16"/>
      <c r="K128" s="16"/>
      <c r="L128" s="19" t="e">
        <f t="shared" si="3"/>
        <v>#DIV/0!</v>
      </c>
      <c r="M128" s="16"/>
      <c r="N128" s="17"/>
      <c r="O128" s="16"/>
    </row>
    <row r="129" spans="1:15" x14ac:dyDescent="0.25">
      <c r="A129" s="16"/>
      <c r="B129" s="16"/>
      <c r="C129" s="16"/>
      <c r="D129" s="16"/>
      <c r="E129" s="16"/>
      <c r="F129" s="17"/>
      <c r="G129" s="17"/>
      <c r="H129" s="18"/>
      <c r="I129" s="16"/>
      <c r="J129" s="16"/>
      <c r="K129" s="16"/>
      <c r="L129" s="19" t="e">
        <f t="shared" si="3"/>
        <v>#DIV/0!</v>
      </c>
      <c r="M129" s="16"/>
      <c r="N129" s="17"/>
      <c r="O129" s="16"/>
    </row>
    <row r="130" spans="1:15" x14ac:dyDescent="0.25">
      <c r="A130" s="16"/>
      <c r="B130" s="16"/>
      <c r="C130" s="16"/>
      <c r="D130" s="16"/>
      <c r="E130" s="16"/>
      <c r="F130" s="17"/>
      <c r="G130" s="17"/>
      <c r="H130" s="18"/>
      <c r="I130" s="16"/>
      <c r="J130" s="16"/>
      <c r="K130" s="16"/>
      <c r="L130" s="19" t="e">
        <f t="shared" si="3"/>
        <v>#DIV/0!</v>
      </c>
      <c r="M130" s="16"/>
      <c r="N130" s="17"/>
      <c r="O130" s="16"/>
    </row>
    <row r="131" spans="1:15" x14ac:dyDescent="0.25">
      <c r="A131" s="16"/>
      <c r="B131" s="16"/>
      <c r="C131" s="16"/>
      <c r="D131" s="16"/>
      <c r="E131" s="16"/>
      <c r="F131" s="17"/>
      <c r="G131" s="17"/>
      <c r="H131" s="18"/>
      <c r="I131" s="16"/>
      <c r="J131" s="16"/>
      <c r="K131" s="16"/>
      <c r="L131" s="19" t="e">
        <f t="shared" si="3"/>
        <v>#DIV/0!</v>
      </c>
      <c r="M131" s="16"/>
      <c r="N131" s="17"/>
      <c r="O131" s="16"/>
    </row>
    <row r="132" spans="1:15" x14ac:dyDescent="0.25">
      <c r="A132" s="16"/>
      <c r="B132" s="16"/>
      <c r="C132" s="16"/>
      <c r="D132" s="16"/>
      <c r="E132" s="16"/>
      <c r="F132" s="17"/>
      <c r="G132" s="17"/>
      <c r="H132" s="18"/>
      <c r="I132" s="16"/>
      <c r="J132" s="16"/>
      <c r="K132" s="16"/>
      <c r="L132" s="19" t="e">
        <f t="shared" si="3"/>
        <v>#DIV/0!</v>
      </c>
      <c r="M132" s="16"/>
      <c r="N132" s="17"/>
      <c r="O132" s="16"/>
    </row>
    <row r="133" spans="1:15" x14ac:dyDescent="0.25">
      <c r="A133" s="16"/>
      <c r="B133" s="16"/>
      <c r="C133" s="16"/>
      <c r="D133" s="16"/>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ref="L151:L214" si="4">IF((K151/D151)&gt;100%,100%,(K151/D151))</f>
        <v>#DIV/0!</v>
      </c>
      <c r="M151" s="16"/>
      <c r="N151" s="17"/>
      <c r="O151" s="16"/>
    </row>
    <row r="152" spans="1:15" x14ac:dyDescent="0.25">
      <c r="A152" s="16"/>
      <c r="B152" s="16"/>
      <c r="C152" s="16"/>
      <c r="D152" s="16"/>
      <c r="E152" s="16"/>
      <c r="F152" s="17"/>
      <c r="G152" s="17"/>
      <c r="H152" s="18"/>
      <c r="I152" s="16"/>
      <c r="J152" s="16"/>
      <c r="K152" s="16"/>
      <c r="L152" s="19" t="e">
        <f t="shared" si="4"/>
        <v>#DIV/0!</v>
      </c>
      <c r="M152" s="16"/>
      <c r="N152" s="17"/>
      <c r="O152" s="16"/>
    </row>
    <row r="153" spans="1:15" x14ac:dyDescent="0.25">
      <c r="A153" s="16"/>
      <c r="B153" s="16"/>
      <c r="C153" s="16"/>
      <c r="D153" s="16"/>
      <c r="E153" s="16"/>
      <c r="F153" s="17"/>
      <c r="G153" s="17"/>
      <c r="H153" s="18"/>
      <c r="I153" s="16"/>
      <c r="J153" s="16"/>
      <c r="K153" s="16"/>
      <c r="L153" s="19" t="e">
        <f t="shared" si="4"/>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ref="L215:L278" si="5">IF((K215/D215)&gt;100%,100%,(K215/D215))</f>
        <v>#DIV/0!</v>
      </c>
      <c r="M215" s="16"/>
      <c r="N215" s="17"/>
      <c r="O215" s="16"/>
    </row>
    <row r="216" spans="1:15" x14ac:dyDescent="0.25">
      <c r="A216" s="16"/>
      <c r="B216" s="16"/>
      <c r="C216" s="16"/>
      <c r="D216" s="16"/>
      <c r="E216" s="16"/>
      <c r="F216" s="17"/>
      <c r="G216" s="17"/>
      <c r="H216" s="18"/>
      <c r="I216" s="16"/>
      <c r="J216" s="16"/>
      <c r="K216" s="16"/>
      <c r="L216" s="19" t="e">
        <f t="shared" si="5"/>
        <v>#DIV/0!</v>
      </c>
      <c r="M216" s="16"/>
      <c r="N216" s="17"/>
      <c r="O216" s="16"/>
    </row>
    <row r="217" spans="1:15" x14ac:dyDescent="0.25">
      <c r="A217" s="16"/>
      <c r="B217" s="16"/>
      <c r="C217" s="16"/>
      <c r="D217" s="16"/>
      <c r="E217" s="16"/>
      <c r="F217" s="17"/>
      <c r="G217" s="17"/>
      <c r="H217" s="18"/>
      <c r="I217" s="16"/>
      <c r="J217" s="16"/>
      <c r="K217" s="16"/>
      <c r="L217" s="19" t="e">
        <f t="shared" si="5"/>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ref="L279:L342" si="6">IF((K279/D279)&gt;100%,100%,(K279/D279))</f>
        <v>#DIV/0!</v>
      </c>
      <c r="M279" s="16"/>
      <c r="N279" s="17"/>
      <c r="O279" s="16"/>
    </row>
    <row r="280" spans="1:15" x14ac:dyDescent="0.25">
      <c r="A280" s="16"/>
      <c r="B280" s="16"/>
      <c r="C280" s="16"/>
      <c r="D280" s="16"/>
      <c r="E280" s="16"/>
      <c r="F280" s="17"/>
      <c r="G280" s="17"/>
      <c r="H280" s="18"/>
      <c r="I280" s="16"/>
      <c r="J280" s="16"/>
      <c r="K280" s="16"/>
      <c r="L280" s="19" t="e">
        <f t="shared" si="6"/>
        <v>#DIV/0!</v>
      </c>
      <c r="M280" s="16"/>
      <c r="N280" s="17"/>
      <c r="O280" s="16"/>
    </row>
    <row r="281" spans="1:15" x14ac:dyDescent="0.25">
      <c r="A281" s="16"/>
      <c r="B281" s="16"/>
      <c r="C281" s="16"/>
      <c r="D281" s="16"/>
      <c r="E281" s="16"/>
      <c r="F281" s="17"/>
      <c r="G281" s="17"/>
      <c r="H281" s="18"/>
      <c r="I281" s="16"/>
      <c r="J281" s="16"/>
      <c r="K281" s="16"/>
      <c r="L281" s="19" t="e">
        <f t="shared" si="6"/>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ref="L343:L406" si="7">IF((K343/D343)&gt;100%,100%,(K343/D343))</f>
        <v>#DIV/0!</v>
      </c>
      <c r="M343" s="16"/>
      <c r="N343" s="17"/>
      <c r="O343" s="16"/>
    </row>
    <row r="344" spans="1:15" x14ac:dyDescent="0.25">
      <c r="A344" s="16"/>
      <c r="B344" s="16"/>
      <c r="C344" s="16"/>
      <c r="D344" s="16"/>
      <c r="E344" s="16"/>
      <c r="F344" s="17"/>
      <c r="G344" s="17"/>
      <c r="H344" s="18"/>
      <c r="I344" s="16"/>
      <c r="J344" s="16"/>
      <c r="K344" s="16"/>
      <c r="L344" s="19" t="e">
        <f t="shared" si="7"/>
        <v>#DIV/0!</v>
      </c>
      <c r="M344" s="16"/>
      <c r="N344" s="17"/>
      <c r="O344" s="16"/>
    </row>
    <row r="345" spans="1:15" x14ac:dyDescent="0.25">
      <c r="A345" s="16"/>
      <c r="B345" s="16"/>
      <c r="C345" s="16"/>
      <c r="D345" s="16"/>
      <c r="E345" s="16"/>
      <c r="F345" s="17"/>
      <c r="G345" s="17"/>
      <c r="H345" s="18"/>
      <c r="I345" s="16"/>
      <c r="J345" s="16"/>
      <c r="K345" s="16"/>
      <c r="L345" s="19" t="e">
        <f t="shared" si="7"/>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ref="L407:L470" si="8">IF((K407/D407)&gt;100%,100%,(K407/D407))</f>
        <v>#DIV/0!</v>
      </c>
      <c r="M407" s="16"/>
      <c r="N407" s="17"/>
      <c r="O407" s="16"/>
    </row>
    <row r="408" spans="1:15" x14ac:dyDescent="0.25">
      <c r="A408" s="16"/>
      <c r="B408" s="16"/>
      <c r="C408" s="16"/>
      <c r="D408" s="16"/>
      <c r="E408" s="16"/>
      <c r="F408" s="17"/>
      <c r="G408" s="17"/>
      <c r="H408" s="18"/>
      <c r="I408" s="16"/>
      <c r="J408" s="16"/>
      <c r="K408" s="16"/>
      <c r="L408" s="19" t="e">
        <f t="shared" si="8"/>
        <v>#DIV/0!</v>
      </c>
      <c r="M408" s="16"/>
      <c r="N408" s="17"/>
      <c r="O408" s="16"/>
    </row>
    <row r="409" spans="1:15" x14ac:dyDescent="0.25">
      <c r="A409" s="16"/>
      <c r="B409" s="16"/>
      <c r="C409" s="16"/>
      <c r="D409" s="16"/>
      <c r="E409" s="16"/>
      <c r="F409" s="17"/>
      <c r="G409" s="17"/>
      <c r="H409" s="18"/>
      <c r="I409" s="16"/>
      <c r="J409" s="16"/>
      <c r="K409" s="16"/>
      <c r="L409" s="19" t="e">
        <f t="shared" si="8"/>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ref="L471:L534" si="9">IF((K471/D471)&gt;100%,100%,(K471/D471))</f>
        <v>#DIV/0!</v>
      </c>
      <c r="M471" s="16"/>
      <c r="N471" s="17"/>
      <c r="O471" s="16"/>
    </row>
    <row r="472" spans="1:15" x14ac:dyDescent="0.25">
      <c r="A472" s="16"/>
      <c r="B472" s="16"/>
      <c r="C472" s="16"/>
      <c r="D472" s="16"/>
      <c r="E472" s="16"/>
      <c r="F472" s="17"/>
      <c r="G472" s="17"/>
      <c r="H472" s="18"/>
      <c r="I472" s="16"/>
      <c r="J472" s="16"/>
      <c r="K472" s="16"/>
      <c r="L472" s="19" t="e">
        <f t="shared" si="9"/>
        <v>#DIV/0!</v>
      </c>
      <c r="M472" s="16"/>
      <c r="N472" s="17"/>
      <c r="O472" s="16"/>
    </row>
    <row r="473" spans="1:15" x14ac:dyDescent="0.25">
      <c r="A473" s="16"/>
      <c r="B473" s="16"/>
      <c r="C473" s="16"/>
      <c r="D473" s="16"/>
      <c r="E473" s="16"/>
      <c r="F473" s="17"/>
      <c r="G473" s="17"/>
      <c r="H473" s="18"/>
      <c r="I473" s="16"/>
      <c r="J473" s="16"/>
      <c r="K473" s="16"/>
      <c r="L473" s="19" t="e">
        <f t="shared" si="9"/>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ref="L535:L598" si="10">IF((K535/D535)&gt;100%,100%,(K535/D535))</f>
        <v>#DIV/0!</v>
      </c>
      <c r="M535" s="16"/>
      <c r="N535" s="17"/>
      <c r="O535" s="16"/>
    </row>
    <row r="536" spans="1:15" x14ac:dyDescent="0.25">
      <c r="A536" s="16"/>
      <c r="B536" s="16"/>
      <c r="C536" s="16"/>
      <c r="D536" s="16"/>
      <c r="E536" s="16"/>
      <c r="F536" s="17"/>
      <c r="G536" s="17"/>
      <c r="H536" s="18"/>
      <c r="I536" s="16"/>
      <c r="J536" s="16"/>
      <c r="K536" s="16"/>
      <c r="L536" s="19" t="e">
        <f t="shared" si="10"/>
        <v>#DIV/0!</v>
      </c>
      <c r="M536" s="16"/>
      <c r="N536" s="17"/>
      <c r="O536" s="16"/>
    </row>
    <row r="537" spans="1:15" x14ac:dyDescent="0.25">
      <c r="A537" s="16"/>
      <c r="B537" s="16"/>
      <c r="C537" s="16"/>
      <c r="D537" s="16"/>
      <c r="E537" s="16"/>
      <c r="F537" s="17"/>
      <c r="G537" s="17"/>
      <c r="H537" s="18"/>
      <c r="I537" s="16"/>
      <c r="J537" s="16"/>
      <c r="K537" s="16"/>
      <c r="L537" s="19" t="e">
        <f t="shared" si="10"/>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ref="L599:L662" si="11">IF((K599/D599)&gt;100%,100%,(K599/D599))</f>
        <v>#DIV/0!</v>
      </c>
      <c r="M599" s="16"/>
      <c r="N599" s="17"/>
      <c r="O599" s="16"/>
    </row>
    <row r="600" spans="1:15" x14ac:dyDescent="0.25">
      <c r="A600" s="16"/>
      <c r="B600" s="16"/>
      <c r="C600" s="16"/>
      <c r="D600" s="16"/>
      <c r="E600" s="16"/>
      <c r="F600" s="17"/>
      <c r="G600" s="17"/>
      <c r="H600" s="18"/>
      <c r="I600" s="16"/>
      <c r="J600" s="16"/>
      <c r="K600" s="16"/>
      <c r="L600" s="19" t="e">
        <f t="shared" si="11"/>
        <v>#DIV/0!</v>
      </c>
      <c r="M600" s="16"/>
      <c r="N600" s="17"/>
      <c r="O600" s="16"/>
    </row>
    <row r="601" spans="1:15" x14ac:dyDescent="0.25">
      <c r="A601" s="16"/>
      <c r="B601" s="16"/>
      <c r="C601" s="16"/>
      <c r="D601" s="16"/>
      <c r="E601" s="16"/>
      <c r="F601" s="17"/>
      <c r="G601" s="17"/>
      <c r="H601" s="18"/>
      <c r="I601" s="16"/>
      <c r="J601" s="16"/>
      <c r="K601" s="16"/>
      <c r="L601" s="19" t="e">
        <f t="shared" si="11"/>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ref="L663:L726" si="12">IF((K663/D663)&gt;100%,100%,(K663/D663))</f>
        <v>#DIV/0!</v>
      </c>
      <c r="M663" s="16"/>
      <c r="N663" s="17"/>
      <c r="O663" s="16"/>
    </row>
    <row r="664" spans="1:15" x14ac:dyDescent="0.25">
      <c r="A664" s="16"/>
      <c r="B664" s="16"/>
      <c r="C664" s="16"/>
      <c r="D664" s="16"/>
      <c r="E664" s="16"/>
      <c r="F664" s="17"/>
      <c r="G664" s="17"/>
      <c r="H664" s="18"/>
      <c r="I664" s="16"/>
      <c r="J664" s="16"/>
      <c r="K664" s="16"/>
      <c r="L664" s="19" t="e">
        <f t="shared" si="12"/>
        <v>#DIV/0!</v>
      </c>
      <c r="M664" s="16"/>
      <c r="N664" s="17"/>
      <c r="O664" s="16"/>
    </row>
    <row r="665" spans="1:15" x14ac:dyDescent="0.25">
      <c r="A665" s="16"/>
      <c r="B665" s="16"/>
      <c r="C665" s="16"/>
      <c r="D665" s="16"/>
      <c r="E665" s="16"/>
      <c r="F665" s="17"/>
      <c r="G665" s="17"/>
      <c r="H665" s="18"/>
      <c r="I665" s="16"/>
      <c r="J665" s="16"/>
      <c r="K665" s="16"/>
      <c r="L665" s="19" t="e">
        <f t="shared" si="12"/>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ref="L727:L790" si="13">IF((K727/D727)&gt;100%,100%,(K727/D727))</f>
        <v>#DIV/0!</v>
      </c>
      <c r="M727" s="16"/>
      <c r="N727" s="17"/>
      <c r="O727" s="16"/>
    </row>
    <row r="728" spans="1:15" x14ac:dyDescent="0.25">
      <c r="A728" s="16"/>
      <c r="B728" s="16"/>
      <c r="C728" s="16"/>
      <c r="D728" s="16"/>
      <c r="E728" s="16"/>
      <c r="F728" s="17"/>
      <c r="G728" s="17"/>
      <c r="H728" s="18"/>
      <c r="I728" s="16"/>
      <c r="J728" s="16"/>
      <c r="K728" s="16"/>
      <c r="L728" s="19" t="e">
        <f t="shared" si="13"/>
        <v>#DIV/0!</v>
      </c>
      <c r="M728" s="16"/>
      <c r="N728" s="17"/>
      <c r="O728" s="16"/>
    </row>
    <row r="729" spans="1:15" x14ac:dyDescent="0.25">
      <c r="A729" s="16"/>
      <c r="B729" s="16"/>
      <c r="C729" s="16"/>
      <c r="D729" s="16"/>
      <c r="E729" s="16"/>
      <c r="F729" s="17"/>
      <c r="G729" s="17"/>
      <c r="H729" s="18"/>
      <c r="I729" s="16"/>
      <c r="J729" s="16"/>
      <c r="K729" s="16"/>
      <c r="L729" s="19" t="e">
        <f t="shared" si="13"/>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ref="L791:L854" si="14">IF((K791/D791)&gt;100%,100%,(K791/D791))</f>
        <v>#DIV/0!</v>
      </c>
      <c r="M791" s="16"/>
      <c r="N791" s="17"/>
      <c r="O791" s="16"/>
    </row>
    <row r="792" spans="1:15" x14ac:dyDescent="0.25">
      <c r="A792" s="16"/>
      <c r="B792" s="16"/>
      <c r="C792" s="16"/>
      <c r="D792" s="16"/>
      <c r="E792" s="16"/>
      <c r="F792" s="17"/>
      <c r="G792" s="17"/>
      <c r="H792" s="18"/>
      <c r="I792" s="16"/>
      <c r="J792" s="16"/>
      <c r="K792" s="16"/>
      <c r="L792" s="19" t="e">
        <f t="shared" si="14"/>
        <v>#DIV/0!</v>
      </c>
      <c r="M792" s="16"/>
      <c r="N792" s="17"/>
      <c r="O792" s="16"/>
    </row>
    <row r="793" spans="1:15" x14ac:dyDescent="0.25">
      <c r="A793" s="16"/>
      <c r="B793" s="16"/>
      <c r="C793" s="16"/>
      <c r="D793" s="16"/>
      <c r="E793" s="16"/>
      <c r="F793" s="17"/>
      <c r="G793" s="17"/>
      <c r="H793" s="18"/>
      <c r="I793" s="16"/>
      <c r="J793" s="16"/>
      <c r="K793" s="16"/>
      <c r="L793" s="19" t="e">
        <f t="shared" si="14"/>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ref="L855:L908" si="15">IF((K855/D855)&gt;100%,100%,(K855/D855))</f>
        <v>#DIV/0!</v>
      </c>
      <c r="M855" s="16"/>
      <c r="N855" s="17"/>
      <c r="O855" s="16"/>
    </row>
    <row r="856" spans="1:15" x14ac:dyDescent="0.25">
      <c r="A856" s="16"/>
      <c r="B856" s="16"/>
      <c r="C856" s="16"/>
      <c r="D856" s="16"/>
      <c r="E856" s="16"/>
      <c r="F856" s="17"/>
      <c r="G856" s="17"/>
      <c r="H856" s="18"/>
      <c r="I856" s="16"/>
      <c r="J856" s="16"/>
      <c r="K856" s="16"/>
      <c r="L856" s="19" t="e">
        <f t="shared" si="15"/>
        <v>#DIV/0!</v>
      </c>
      <c r="M856" s="16"/>
      <c r="N856" s="17"/>
      <c r="O856" s="16"/>
    </row>
    <row r="857" spans="1:15" x14ac:dyDescent="0.25">
      <c r="A857" s="16"/>
      <c r="B857" s="16"/>
      <c r="C857" s="16"/>
      <c r="D857" s="16"/>
      <c r="E857" s="16"/>
      <c r="F857" s="17"/>
      <c r="G857" s="17"/>
      <c r="H857" s="18"/>
      <c r="I857" s="16"/>
      <c r="J857" s="16"/>
      <c r="K857" s="16"/>
      <c r="L857" s="19" t="e">
        <f t="shared" si="15"/>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ht="33" customHeight="1" x14ac:dyDescent="0.25">
      <c r="A893" s="16"/>
      <c r="B893" s="16"/>
      <c r="C893" s="16"/>
      <c r="D893" s="16"/>
      <c r="E893" s="16"/>
      <c r="F893" s="17"/>
      <c r="G893" s="17"/>
      <c r="H893" s="18"/>
      <c r="I893" s="16"/>
      <c r="J893" s="16"/>
      <c r="K893" s="16"/>
      <c r="L893" s="19" t="e">
        <f t="shared" si="15"/>
        <v>#DIV/0!</v>
      </c>
      <c r="M893" s="16"/>
      <c r="N893" s="17"/>
      <c r="O893" s="16"/>
    </row>
    <row r="894" spans="1:15" ht="33" customHeight="1" x14ac:dyDescent="0.25">
      <c r="A894" s="16"/>
      <c r="B894" s="16"/>
      <c r="C894" s="16"/>
      <c r="D894" s="16"/>
      <c r="E894" s="16"/>
      <c r="F894" s="17"/>
      <c r="G894" s="17"/>
      <c r="H894" s="18"/>
      <c r="I894" s="16"/>
      <c r="J894" s="16"/>
      <c r="K894" s="16"/>
      <c r="L894" s="19" t="e">
        <f t="shared" si="15"/>
        <v>#DIV/0!</v>
      </c>
      <c r="M894" s="16"/>
      <c r="N894" s="17"/>
      <c r="O894" s="16"/>
    </row>
    <row r="895" spans="1:15" ht="33" customHeight="1"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sheetData>
  <sheetProtection algorithmName="SHA-512" hashValue="WX0v8CNdubBecXgFSw4D4bbarDYHSCU4BEMFaZrvnEqBkslkHzeJDsp5Tl03855GoHHSL0CxZ9bbjvciL2iCjA==" saltValue="RgR8AQm27/lo+yzlsM1jnA==" spinCount="100000" sheet="1" formatCells="0" insertRows="0" insertHyperlinks="0" sort="0" autoFilter="0"/>
  <dataConsolidate/>
  <mergeCells count="48">
    <mergeCell ref="A4:O4"/>
    <mergeCell ref="K7:O7"/>
    <mergeCell ref="A6:O6"/>
    <mergeCell ref="B1:J1"/>
    <mergeCell ref="A7:F7"/>
    <mergeCell ref="G7:I7"/>
    <mergeCell ref="K1:O1"/>
    <mergeCell ref="K2:O2"/>
    <mergeCell ref="K3:O3"/>
    <mergeCell ref="B2:J3"/>
    <mergeCell ref="A1:A3"/>
    <mergeCell ref="L8:N8"/>
    <mergeCell ref="A21:A22"/>
    <mergeCell ref="A20:J20"/>
    <mergeCell ref="A19:O19"/>
    <mergeCell ref="C21:C22"/>
    <mergeCell ref="F21:G21"/>
    <mergeCell ref="M21:M22"/>
    <mergeCell ref="N21:N22"/>
    <mergeCell ref="O21:O22"/>
    <mergeCell ref="L9:N9"/>
    <mergeCell ref="B21:B22"/>
    <mergeCell ref="D8:E8"/>
    <mergeCell ref="D21:D22"/>
    <mergeCell ref="D9:E9"/>
    <mergeCell ref="E21:E22"/>
    <mergeCell ref="K20:O20"/>
    <mergeCell ref="K21:K22"/>
    <mergeCell ref="I21:I22"/>
    <mergeCell ref="L21:L22"/>
    <mergeCell ref="J21:J22"/>
    <mergeCell ref="H21:H22"/>
    <mergeCell ref="D17:E17"/>
    <mergeCell ref="L17:N17"/>
    <mergeCell ref="D10:E10"/>
    <mergeCell ref="L10:N10"/>
    <mergeCell ref="D11:E11"/>
    <mergeCell ref="L11:N11"/>
    <mergeCell ref="D12:E12"/>
    <mergeCell ref="L12:N12"/>
    <mergeCell ref="D13:E13"/>
    <mergeCell ref="L13:N13"/>
    <mergeCell ref="D15:E15"/>
    <mergeCell ref="L15:N15"/>
    <mergeCell ref="D16:E16"/>
    <mergeCell ref="L16:N16"/>
    <mergeCell ref="D14:E14"/>
    <mergeCell ref="L14:N14"/>
  </mergeCells>
  <conditionalFormatting sqref="L23:L908">
    <cfRule type="containsErrors" dxfId="2" priority="18">
      <formula>ISERROR(L23)</formula>
    </cfRule>
  </conditionalFormatting>
  <conditionalFormatting sqref="O9:O13 O15:O17">
    <cfRule type="containsErrors" dxfId="1" priority="6">
      <formula>ISERROR(O9)</formula>
    </cfRule>
  </conditionalFormatting>
  <conditionalFormatting sqref="O14">
    <cfRule type="containsErrors" dxfId="0" priority="2">
      <formula>ISERROR(O14)</formula>
    </cfRule>
  </conditionalFormatting>
  <dataValidations count="9">
    <dataValidation type="list" showInputMessage="1" showErrorMessage="1" sqref="N23:N908" xr:uid="{DE8880AD-4086-4615-BB21-13B881D4E458}">
      <formula1>PERIODO_DE_SEGUIMIENTO</formula1>
    </dataValidation>
    <dataValidation type="decimal" allowBlank="1" showInputMessage="1" showErrorMessage="1" sqref="O9:O17 L23:L908" xr:uid="{2EA01066-FD7A-4D6C-8CE9-DE7DEE42B2D5}">
      <formula1>0</formula1>
      <formula2>1</formula2>
    </dataValidation>
    <dataValidation type="list" allowBlank="1" showInputMessage="1" showErrorMessage="1" sqref="I23:I1048576" xr:uid="{48283215-8782-4E71-AF97-A045AC9C38E9}">
      <formula1>NOMBRE_PROCESO</formula1>
    </dataValidation>
    <dataValidation type="list" allowBlank="1" showInputMessage="1" showErrorMessage="1" sqref="A9:A17" xr:uid="{158DC68B-0A81-4E54-A86A-5A2861ED78B8}">
      <formula1>Componente_de_Gestión</formula1>
    </dataValidation>
    <dataValidation type="list" allowBlank="1" showInputMessage="1" showErrorMessage="1" sqref="F9:F14 F16:F17" xr:uid="{DF6D8787-35A1-496C-A647-FB9901280C78}">
      <formula1>INDIRECT(D9)</formula1>
    </dataValidation>
    <dataValidation type="whole" allowBlank="1" showInputMessage="1" showErrorMessage="1" sqref="D35:D1048576 D23:D29 D31:D32" xr:uid="{224D98CB-81BC-442F-8A05-C9A6A69055F0}">
      <formula1>1</formula1>
      <formula2>5000</formula2>
    </dataValidation>
    <dataValidation type="list" allowBlank="1" sqref="F15" xr:uid="{64742C34-57FD-4F86-8AC0-BE319BDBCB5C}">
      <formula1>INDIRECT(E15)</formula1>
    </dataValidation>
    <dataValidation type="decimal" operator="greaterThan" allowBlank="1" showInputMessage="1" showErrorMessage="1" sqref="D30" xr:uid="{35E25A8A-9B50-46DE-A121-EC831ADBEF7E}">
      <formula1>0</formula1>
    </dataValidation>
    <dataValidation type="list" allowBlank="1" showInputMessage="1" showErrorMessage="1" sqref="B9:D17"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la fecha debe estar entre el 09 de enero de 2023 y el 29 de diciembre de 2023" xr:uid="{0BBA6267-980B-4B23-94DA-8EB6B682E323}">
          <x14:formula1>
            <xm:f>'Hoja 2'!$AT$5:$AT$6</xm:f>
          </x14:formula1>
          <xm:sqref>H23:H1048576</xm:sqref>
        </x14:dataValidation>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B23:B1048576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5" zoomScale="115" zoomScaleNormal="115" workbookViewId="0">
      <selection activeCell="A5" sqref="A5:A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2" t="s">
        <v>26</v>
      </c>
      <c r="B2" s="13" t="s">
        <v>77</v>
      </c>
      <c r="C2" s="124" t="s">
        <v>40</v>
      </c>
      <c r="D2" s="124"/>
      <c r="E2" s="124"/>
      <c r="F2" s="124"/>
    </row>
    <row r="3" spans="1:57" ht="27.75" customHeight="1" x14ac:dyDescent="0.25">
      <c r="A3" s="122"/>
      <c r="B3" s="122" t="s">
        <v>42</v>
      </c>
      <c r="C3" s="122" t="s">
        <v>41</v>
      </c>
      <c r="D3" s="122" t="s">
        <v>2</v>
      </c>
      <c r="E3" s="122" t="s">
        <v>205</v>
      </c>
      <c r="F3" s="122" t="s">
        <v>206</v>
      </c>
      <c r="G3" s="122" t="s">
        <v>169</v>
      </c>
      <c r="H3" s="122" t="s">
        <v>27</v>
      </c>
      <c r="I3" s="122" t="s">
        <v>43</v>
      </c>
      <c r="J3" s="122" t="s">
        <v>44</v>
      </c>
      <c r="K3" s="122" t="s">
        <v>514</v>
      </c>
      <c r="L3" s="122" t="s">
        <v>50</v>
      </c>
      <c r="M3" s="122" t="s">
        <v>45</v>
      </c>
      <c r="N3" s="122" t="s">
        <v>46</v>
      </c>
      <c r="O3" s="122" t="s">
        <v>47</v>
      </c>
      <c r="P3" s="122" t="s">
        <v>48</v>
      </c>
      <c r="Q3" s="122" t="s">
        <v>49</v>
      </c>
      <c r="R3" s="122" t="s">
        <v>28</v>
      </c>
      <c r="S3" s="122" t="s">
        <v>207</v>
      </c>
      <c r="T3" s="122" t="s">
        <v>208</v>
      </c>
      <c r="V3" s="122" t="s">
        <v>209</v>
      </c>
      <c r="X3" s="122" t="s">
        <v>210</v>
      </c>
      <c r="Z3" s="122" t="s">
        <v>211</v>
      </c>
      <c r="AB3" s="122" t="s">
        <v>60</v>
      </c>
      <c r="AD3" s="122" t="s">
        <v>58</v>
      </c>
      <c r="AE3" s="122" t="s">
        <v>57</v>
      </c>
      <c r="AG3" s="122" t="s">
        <v>78</v>
      </c>
      <c r="AH3" s="122" t="s">
        <v>87</v>
      </c>
      <c r="AI3" s="123" t="s">
        <v>97</v>
      </c>
      <c r="AK3" s="122" t="s">
        <v>59</v>
      </c>
      <c r="AM3" s="122" t="s">
        <v>60</v>
      </c>
      <c r="AN3" s="122" t="s">
        <v>58</v>
      </c>
      <c r="AO3" s="122" t="s">
        <v>57</v>
      </c>
      <c r="AQ3" s="122" t="s">
        <v>78</v>
      </c>
      <c r="AR3" s="122" t="s">
        <v>87</v>
      </c>
      <c r="AS3" s="122" t="s">
        <v>96</v>
      </c>
      <c r="AT3" s="123" t="s">
        <v>97</v>
      </c>
      <c r="AX3" s="34" t="s">
        <v>283</v>
      </c>
      <c r="AY3" s="35" t="s">
        <v>284</v>
      </c>
      <c r="AZ3" s="37">
        <v>2023</v>
      </c>
      <c r="BA3" s="37">
        <v>2024</v>
      </c>
      <c r="BB3" s="37">
        <v>2025</v>
      </c>
      <c r="BC3" s="37">
        <v>2026</v>
      </c>
      <c r="BD3" s="36" t="s">
        <v>285</v>
      </c>
      <c r="BE3" s="54" t="s">
        <v>399</v>
      </c>
    </row>
    <row r="4" spans="1:57"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I4" s="123"/>
      <c r="AK4" s="122"/>
      <c r="AM4" s="122"/>
      <c r="AN4" s="122"/>
      <c r="AO4" s="122"/>
      <c r="AQ4" s="122"/>
      <c r="AR4" s="122"/>
      <c r="AS4" s="122"/>
      <c r="AT4" s="123"/>
      <c r="AX4" s="38" t="s">
        <v>516</v>
      </c>
      <c r="AY4" s="38" t="s">
        <v>297</v>
      </c>
      <c r="AZ4" s="39">
        <v>150</v>
      </c>
      <c r="BA4" s="39">
        <v>200</v>
      </c>
      <c r="BB4" s="39">
        <v>350</v>
      </c>
      <c r="BC4" s="39">
        <v>450</v>
      </c>
      <c r="BD4" s="12" t="s">
        <v>298</v>
      </c>
      <c r="BE4" s="39">
        <v>1</v>
      </c>
    </row>
    <row r="5" spans="1:57" ht="204" x14ac:dyDescent="0.25">
      <c r="A5" s="1" t="s">
        <v>13</v>
      </c>
      <c r="B5" s="1" t="s">
        <v>29</v>
      </c>
      <c r="C5" s="6" t="s">
        <v>92</v>
      </c>
      <c r="D5" s="6" t="s">
        <v>93</v>
      </c>
      <c r="E5" s="27" t="s">
        <v>174</v>
      </c>
      <c r="F5" s="68"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40" t="s">
        <v>517</v>
      </c>
      <c r="AY5" s="40" t="s">
        <v>633</v>
      </c>
      <c r="AZ5" s="41">
        <v>200</v>
      </c>
      <c r="BA5" s="41">
        <v>220</v>
      </c>
      <c r="BB5" s="41">
        <v>242</v>
      </c>
      <c r="BC5" s="41">
        <v>266</v>
      </c>
      <c r="BD5" s="11" t="s">
        <v>706</v>
      </c>
      <c r="BE5" s="41">
        <v>4</v>
      </c>
    </row>
    <row r="6" spans="1:57" ht="180" x14ac:dyDescent="0.25">
      <c r="A6" s="1" t="s">
        <v>37</v>
      </c>
      <c r="B6" s="1" t="s">
        <v>27</v>
      </c>
      <c r="C6" s="7" t="s">
        <v>100</v>
      </c>
      <c r="D6" s="6" t="s">
        <v>94</v>
      </c>
      <c r="E6" s="27" t="s">
        <v>175</v>
      </c>
      <c r="F6" s="68"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8" t="s">
        <v>518</v>
      </c>
      <c r="AY6" s="38" t="s">
        <v>634</v>
      </c>
      <c r="AZ6" s="39">
        <v>10</v>
      </c>
      <c r="BA6" s="39">
        <v>20</v>
      </c>
      <c r="BB6" s="39">
        <v>30</v>
      </c>
      <c r="BC6" s="39">
        <v>40</v>
      </c>
      <c r="BD6" s="12" t="s">
        <v>707</v>
      </c>
      <c r="BE6" s="39">
        <v>5</v>
      </c>
    </row>
    <row r="7" spans="1:57" ht="153" x14ac:dyDescent="0.25">
      <c r="A7" s="1" t="s">
        <v>6</v>
      </c>
      <c r="B7" s="1" t="s">
        <v>28</v>
      </c>
      <c r="C7" s="8" t="s">
        <v>163</v>
      </c>
      <c r="D7" s="6" t="s">
        <v>95</v>
      </c>
      <c r="E7" s="27" t="s">
        <v>196</v>
      </c>
      <c r="F7" s="68"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40" t="s">
        <v>519</v>
      </c>
      <c r="AY7" s="40" t="s">
        <v>635</v>
      </c>
      <c r="AZ7" s="41">
        <v>80</v>
      </c>
      <c r="BA7" s="41">
        <v>100</v>
      </c>
      <c r="BB7" s="41">
        <v>110</v>
      </c>
      <c r="BC7" s="41">
        <v>120</v>
      </c>
      <c r="BD7" s="11" t="s">
        <v>708</v>
      </c>
      <c r="BE7" s="41">
        <v>6</v>
      </c>
    </row>
    <row r="8" spans="1:57" ht="216" x14ac:dyDescent="0.25">
      <c r="A8" s="1" t="s">
        <v>8</v>
      </c>
      <c r="C8" s="10" t="s">
        <v>166</v>
      </c>
      <c r="D8" s="7" t="s">
        <v>162</v>
      </c>
      <c r="E8" s="27" t="s">
        <v>176</v>
      </c>
      <c r="F8" s="68"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8" t="s">
        <v>520</v>
      </c>
      <c r="AY8" s="38" t="s">
        <v>636</v>
      </c>
      <c r="AZ8" s="39">
        <v>0</v>
      </c>
      <c r="BA8" s="39">
        <v>300</v>
      </c>
      <c r="BB8" s="39">
        <v>300</v>
      </c>
      <c r="BC8" s="39">
        <v>300</v>
      </c>
      <c r="BD8" s="12" t="s">
        <v>312</v>
      </c>
      <c r="BE8" s="39">
        <v>7</v>
      </c>
    </row>
    <row r="9" spans="1:57" ht="132" x14ac:dyDescent="0.25">
      <c r="A9" s="1" t="s">
        <v>19</v>
      </c>
      <c r="C9" s="28"/>
      <c r="D9" s="8" t="s">
        <v>164</v>
      </c>
      <c r="E9" s="27" t="s">
        <v>177</v>
      </c>
      <c r="F9" s="68" t="s">
        <v>530</v>
      </c>
      <c r="H9" s="1" t="s">
        <v>45</v>
      </c>
      <c r="S9" s="1" t="s">
        <v>60</v>
      </c>
      <c r="U9" s="1" t="s">
        <v>763</v>
      </c>
      <c r="Y9" s="1" t="s">
        <v>238</v>
      </c>
      <c r="AC9" s="1" t="s">
        <v>239</v>
      </c>
      <c r="AH9" s="1" t="s">
        <v>153</v>
      </c>
      <c r="AJ9" s="1" t="s">
        <v>61</v>
      </c>
      <c r="AK9" s="1" t="s">
        <v>66</v>
      </c>
      <c r="AL9" s="1" t="s">
        <v>61</v>
      </c>
      <c r="AR9" s="1" t="s">
        <v>74</v>
      </c>
      <c r="AS9" s="1" t="s">
        <v>107</v>
      </c>
      <c r="AX9" s="40" t="s">
        <v>521</v>
      </c>
      <c r="AY9" s="40" t="s">
        <v>637</v>
      </c>
      <c r="AZ9" s="41">
        <v>7</v>
      </c>
      <c r="BA9" s="41">
        <v>14</v>
      </c>
      <c r="BB9" s="41">
        <v>21</v>
      </c>
      <c r="BC9" s="41">
        <v>28</v>
      </c>
      <c r="BD9" s="11" t="s">
        <v>318</v>
      </c>
      <c r="BE9" s="41">
        <v>8</v>
      </c>
    </row>
    <row r="10" spans="1:57" ht="178.5" x14ac:dyDescent="0.25">
      <c r="A10" s="1" t="s">
        <v>14</v>
      </c>
      <c r="C10" s="28"/>
      <c r="D10" s="8" t="s">
        <v>165</v>
      </c>
      <c r="E10" s="27" t="s">
        <v>197</v>
      </c>
      <c r="F10" s="68" t="s">
        <v>531</v>
      </c>
      <c r="H10" s="1" t="s">
        <v>46</v>
      </c>
      <c r="U10" s="1" t="s">
        <v>240</v>
      </c>
      <c r="Y10" s="1" t="s">
        <v>241</v>
      </c>
      <c r="AH10" s="1" t="s">
        <v>145</v>
      </c>
      <c r="AR10" s="1" t="s">
        <v>108</v>
      </c>
      <c r="AS10" s="1" t="s">
        <v>109</v>
      </c>
      <c r="AX10" s="38" t="s">
        <v>522</v>
      </c>
      <c r="AY10" s="38" t="s">
        <v>638</v>
      </c>
      <c r="AZ10" s="39">
        <v>15</v>
      </c>
      <c r="BA10" s="39">
        <v>17</v>
      </c>
      <c r="BB10" s="39">
        <v>19</v>
      </c>
      <c r="BC10" s="39">
        <v>21</v>
      </c>
      <c r="BD10" s="12" t="s">
        <v>329</v>
      </c>
      <c r="BE10" s="39">
        <v>9</v>
      </c>
    </row>
    <row r="11" spans="1:57" ht="228" x14ac:dyDescent="0.25">
      <c r="A11" s="1" t="s">
        <v>16</v>
      </c>
      <c r="C11" s="28"/>
      <c r="D11" s="9" t="s">
        <v>167</v>
      </c>
      <c r="E11" s="27" t="s">
        <v>178</v>
      </c>
      <c r="F11" s="68" t="s">
        <v>532</v>
      </c>
      <c r="H11" s="1" t="s">
        <v>47</v>
      </c>
      <c r="U11" s="1" t="s">
        <v>242</v>
      </c>
      <c r="Y11" s="1" t="s">
        <v>243</v>
      </c>
      <c r="AH11" s="1" t="s">
        <v>246</v>
      </c>
      <c r="AR11" s="1" t="s">
        <v>37</v>
      </c>
      <c r="AS11" s="1" t="s">
        <v>110</v>
      </c>
      <c r="AX11" s="40" t="s">
        <v>523</v>
      </c>
      <c r="AY11" s="40" t="s">
        <v>346</v>
      </c>
      <c r="AZ11" s="41" t="s">
        <v>705</v>
      </c>
      <c r="BA11" s="41" t="s">
        <v>705</v>
      </c>
      <c r="BB11" s="41">
        <v>60</v>
      </c>
      <c r="BC11" s="41">
        <v>100</v>
      </c>
      <c r="BD11" s="11" t="s">
        <v>347</v>
      </c>
      <c r="BE11" s="41">
        <v>10</v>
      </c>
    </row>
    <row r="12" spans="1:57" ht="180" x14ac:dyDescent="0.25">
      <c r="A12" s="1" t="s">
        <v>12</v>
      </c>
      <c r="C12" s="28"/>
      <c r="D12" s="9" t="s">
        <v>168</v>
      </c>
      <c r="E12" s="27" t="s">
        <v>179</v>
      </c>
      <c r="F12" s="68" t="s">
        <v>533</v>
      </c>
      <c r="H12" s="1" t="s">
        <v>48</v>
      </c>
      <c r="U12" s="1" t="s">
        <v>244</v>
      </c>
      <c r="Y12" s="1" t="s">
        <v>245</v>
      </c>
      <c r="AH12" s="1" t="s">
        <v>135</v>
      </c>
      <c r="AR12" s="1" t="s">
        <v>111</v>
      </c>
      <c r="AS12" s="1" t="s">
        <v>112</v>
      </c>
      <c r="AX12" s="38" t="s">
        <v>524</v>
      </c>
      <c r="AY12" s="39" t="s">
        <v>639</v>
      </c>
      <c r="AZ12" s="39" t="s">
        <v>705</v>
      </c>
      <c r="BA12" s="39" t="s">
        <v>705</v>
      </c>
      <c r="BB12" s="39">
        <v>25</v>
      </c>
      <c r="BC12" s="39">
        <v>30</v>
      </c>
      <c r="BD12" s="12" t="s">
        <v>709</v>
      </c>
      <c r="BE12" s="39">
        <v>12</v>
      </c>
    </row>
    <row r="13" spans="1:57" ht="242.25" x14ac:dyDescent="0.25">
      <c r="A13" s="1" t="s">
        <v>24</v>
      </c>
      <c r="C13" s="28"/>
      <c r="D13" s="28"/>
      <c r="E13" s="27" t="s">
        <v>180</v>
      </c>
      <c r="F13" s="68" t="s">
        <v>619</v>
      </c>
      <c r="H13" s="1" t="s">
        <v>49</v>
      </c>
      <c r="U13" s="1" t="s">
        <v>247</v>
      </c>
      <c r="Y13" s="1" t="s">
        <v>248</v>
      </c>
      <c r="AH13" s="1" t="s">
        <v>136</v>
      </c>
      <c r="AR13" s="1" t="s">
        <v>38</v>
      </c>
      <c r="AS13" s="1" t="s">
        <v>113</v>
      </c>
      <c r="AX13" s="40" t="s">
        <v>525</v>
      </c>
      <c r="AY13" s="40" t="s">
        <v>371</v>
      </c>
      <c r="AZ13" s="41">
        <v>6.5</v>
      </c>
      <c r="BA13" s="41">
        <v>6.25</v>
      </c>
      <c r="BB13" s="41">
        <v>6</v>
      </c>
      <c r="BC13" s="41">
        <v>5.75</v>
      </c>
      <c r="BD13" s="11" t="s">
        <v>372</v>
      </c>
      <c r="BE13" s="41">
        <v>13</v>
      </c>
    </row>
    <row r="14" spans="1:57" ht="144" x14ac:dyDescent="0.25">
      <c r="A14" s="1" t="s">
        <v>15</v>
      </c>
      <c r="C14" s="28"/>
      <c r="D14" s="28"/>
      <c r="E14" s="29" t="s">
        <v>181</v>
      </c>
      <c r="F14" s="68" t="s">
        <v>620</v>
      </c>
      <c r="U14" s="1" t="s">
        <v>249</v>
      </c>
      <c r="Y14" s="1" t="s">
        <v>250</v>
      </c>
      <c r="AH14" s="1" t="s">
        <v>137</v>
      </c>
      <c r="AR14" s="1" t="s">
        <v>114</v>
      </c>
      <c r="AX14" s="38" t="s">
        <v>526</v>
      </c>
      <c r="AY14" s="38" t="s">
        <v>640</v>
      </c>
      <c r="AZ14" s="39">
        <v>0</v>
      </c>
      <c r="BA14" s="39">
        <v>20</v>
      </c>
      <c r="BB14" s="39">
        <v>100</v>
      </c>
      <c r="BC14" s="39" t="s">
        <v>705</v>
      </c>
      <c r="BD14" s="12" t="s">
        <v>373</v>
      </c>
      <c r="BE14" s="39">
        <v>14</v>
      </c>
    </row>
    <row r="15" spans="1:57" ht="216" x14ac:dyDescent="0.25">
      <c r="A15" s="1" t="s">
        <v>20</v>
      </c>
      <c r="C15" s="28"/>
      <c r="D15" s="28"/>
      <c r="E15" s="29" t="s">
        <v>182</v>
      </c>
      <c r="F15" s="68" t="s">
        <v>516</v>
      </c>
      <c r="U15" s="1" t="s">
        <v>251</v>
      </c>
      <c r="Y15" s="1" t="s">
        <v>252</v>
      </c>
      <c r="AH15" s="1" t="s">
        <v>138</v>
      </c>
      <c r="AR15" s="1" t="s">
        <v>115</v>
      </c>
      <c r="AX15" s="40" t="s">
        <v>527</v>
      </c>
      <c r="AY15" s="40" t="s">
        <v>286</v>
      </c>
      <c r="AZ15" s="41">
        <v>25</v>
      </c>
      <c r="BA15" s="41">
        <v>50</v>
      </c>
      <c r="BB15" s="41">
        <v>75</v>
      </c>
      <c r="BC15" s="41">
        <v>100</v>
      </c>
      <c r="BD15" s="11" t="s">
        <v>287</v>
      </c>
      <c r="BE15" s="41">
        <v>15</v>
      </c>
    </row>
    <row r="16" spans="1:57" ht="192" x14ac:dyDescent="0.25">
      <c r="A16" s="1" t="s">
        <v>21</v>
      </c>
      <c r="C16" s="28"/>
      <c r="D16" s="28"/>
      <c r="E16" s="29" t="s">
        <v>198</v>
      </c>
      <c r="F16" s="68" t="s">
        <v>534</v>
      </c>
      <c r="U16" s="1" t="s">
        <v>253</v>
      </c>
      <c r="Y16" s="1" t="s">
        <v>254</v>
      </c>
      <c r="AH16" s="1" t="s">
        <v>139</v>
      </c>
      <c r="AR16" s="1" t="s">
        <v>116</v>
      </c>
      <c r="AX16" s="62" t="s">
        <v>528</v>
      </c>
      <c r="AY16" s="38" t="s">
        <v>641</v>
      </c>
      <c r="AZ16" s="39">
        <v>10</v>
      </c>
      <c r="BA16" s="39">
        <v>25</v>
      </c>
      <c r="BB16" s="39">
        <v>40</v>
      </c>
      <c r="BC16" s="39">
        <v>50</v>
      </c>
      <c r="BD16" s="12" t="s">
        <v>288</v>
      </c>
      <c r="BE16" s="39">
        <v>16</v>
      </c>
    </row>
    <row r="17" spans="1:57" ht="255" x14ac:dyDescent="0.25">
      <c r="A17" s="1" t="s">
        <v>17</v>
      </c>
      <c r="C17" s="28"/>
      <c r="D17" s="28"/>
      <c r="E17" s="29" t="s">
        <v>183</v>
      </c>
      <c r="F17" s="68" t="s">
        <v>535</v>
      </c>
      <c r="U17" s="1" t="s">
        <v>255</v>
      </c>
      <c r="Y17" s="1" t="s">
        <v>256</v>
      </c>
      <c r="AH17" s="1" t="s">
        <v>140</v>
      </c>
      <c r="AR17" s="1" t="s">
        <v>117</v>
      </c>
      <c r="AX17" s="40" t="s">
        <v>529</v>
      </c>
      <c r="AY17" s="40" t="s">
        <v>289</v>
      </c>
      <c r="AZ17" s="41">
        <v>75</v>
      </c>
      <c r="BA17" s="41">
        <v>142</v>
      </c>
      <c r="BB17" s="41">
        <v>200</v>
      </c>
      <c r="BC17" s="41">
        <v>300</v>
      </c>
      <c r="BD17" s="11" t="s">
        <v>290</v>
      </c>
      <c r="BE17" s="41">
        <v>17</v>
      </c>
    </row>
    <row r="18" spans="1:57" ht="156" x14ac:dyDescent="0.25">
      <c r="A18" s="1" t="s">
        <v>25</v>
      </c>
      <c r="C18" s="28"/>
      <c r="D18" s="28"/>
      <c r="E18" s="29" t="s">
        <v>184</v>
      </c>
      <c r="F18" s="68" t="s">
        <v>536</v>
      </c>
      <c r="U18" s="1" t="s">
        <v>257</v>
      </c>
      <c r="Y18" s="1" t="s">
        <v>258</v>
      </c>
      <c r="AH18" s="1" t="s">
        <v>147</v>
      </c>
      <c r="AR18" s="1" t="s">
        <v>118</v>
      </c>
      <c r="AX18" s="12" t="s">
        <v>530</v>
      </c>
      <c r="AY18" s="38" t="s">
        <v>291</v>
      </c>
      <c r="AZ18" s="39">
        <v>450</v>
      </c>
      <c r="BA18" s="39">
        <v>450</v>
      </c>
      <c r="BB18" s="39">
        <v>450</v>
      </c>
      <c r="BC18" s="39">
        <v>450</v>
      </c>
      <c r="BD18" s="12" t="s">
        <v>710</v>
      </c>
      <c r="BE18" s="39">
        <v>18</v>
      </c>
    </row>
    <row r="19" spans="1:57" ht="114.75" x14ac:dyDescent="0.25">
      <c r="A19" s="1" t="s">
        <v>36</v>
      </c>
      <c r="D19" s="28"/>
      <c r="E19" s="29" t="s">
        <v>185</v>
      </c>
      <c r="F19" s="68" t="s">
        <v>537</v>
      </c>
      <c r="U19" s="1" t="s">
        <v>259</v>
      </c>
      <c r="Y19" s="1" t="s">
        <v>260</v>
      </c>
      <c r="AH19" s="1" t="s">
        <v>150</v>
      </c>
      <c r="AR19" s="1" t="s">
        <v>119</v>
      </c>
      <c r="AX19" s="11" t="s">
        <v>531</v>
      </c>
      <c r="AY19" s="40" t="s">
        <v>642</v>
      </c>
      <c r="AZ19" s="41">
        <v>40</v>
      </c>
      <c r="BA19" s="41">
        <v>80</v>
      </c>
      <c r="BB19" s="41">
        <v>120</v>
      </c>
      <c r="BC19" s="41">
        <v>160</v>
      </c>
      <c r="BD19" s="11" t="s">
        <v>711</v>
      </c>
      <c r="BE19" s="41">
        <v>19</v>
      </c>
    </row>
    <row r="20" spans="1:57" ht="89.25" x14ac:dyDescent="0.25">
      <c r="A20" s="1" t="s">
        <v>35</v>
      </c>
      <c r="D20" s="28"/>
      <c r="E20" s="31" t="s">
        <v>186</v>
      </c>
      <c r="F20" s="68" t="s">
        <v>538</v>
      </c>
      <c r="U20" s="1" t="s">
        <v>261</v>
      </c>
      <c r="Y20" s="30" t="s">
        <v>262</v>
      </c>
      <c r="AH20" s="1" t="s">
        <v>149</v>
      </c>
      <c r="AR20" s="1" t="s">
        <v>75</v>
      </c>
      <c r="AX20" s="38" t="s">
        <v>532</v>
      </c>
      <c r="AY20" s="38" t="s">
        <v>292</v>
      </c>
      <c r="AZ20" s="39">
        <v>60</v>
      </c>
      <c r="BA20" s="39">
        <v>180</v>
      </c>
      <c r="BB20" s="39">
        <v>180</v>
      </c>
      <c r="BC20" s="39">
        <v>180</v>
      </c>
      <c r="BD20" s="12" t="s">
        <v>293</v>
      </c>
      <c r="BE20" s="39">
        <v>20</v>
      </c>
    </row>
    <row r="21" spans="1:57" ht="156" x14ac:dyDescent="0.25">
      <c r="A21" s="1" t="s">
        <v>18</v>
      </c>
      <c r="E21" s="31" t="s">
        <v>187</v>
      </c>
      <c r="F21" s="68" t="s">
        <v>539</v>
      </c>
      <c r="Y21" s="1" t="s">
        <v>263</v>
      </c>
      <c r="AH21" s="1" t="s">
        <v>151</v>
      </c>
      <c r="AR21" s="1" t="s">
        <v>120</v>
      </c>
      <c r="AX21" s="11" t="s">
        <v>533</v>
      </c>
      <c r="AY21" s="40" t="s">
        <v>643</v>
      </c>
      <c r="AZ21" s="41">
        <v>25</v>
      </c>
      <c r="BA21" s="41">
        <v>50</v>
      </c>
      <c r="BB21" s="41">
        <v>75</v>
      </c>
      <c r="BC21" s="41">
        <v>100</v>
      </c>
      <c r="BD21" s="11" t="s">
        <v>294</v>
      </c>
      <c r="BE21" s="41">
        <v>21</v>
      </c>
    </row>
    <row r="22" spans="1:57" ht="76.5" x14ac:dyDescent="0.25">
      <c r="A22" s="1" t="s">
        <v>23</v>
      </c>
      <c r="E22" s="31" t="s">
        <v>188</v>
      </c>
      <c r="F22" s="68" t="s">
        <v>611</v>
      </c>
      <c r="Y22" s="1" t="s">
        <v>264</v>
      </c>
      <c r="AH22" s="1" t="s">
        <v>266</v>
      </c>
      <c r="AR22" s="1" t="s">
        <v>121</v>
      </c>
      <c r="AX22" s="38" t="s">
        <v>534</v>
      </c>
      <c r="AY22" s="38" t="s">
        <v>295</v>
      </c>
      <c r="AZ22" s="39">
        <v>25</v>
      </c>
      <c r="BA22" s="39">
        <v>44</v>
      </c>
      <c r="BB22" s="39">
        <v>44</v>
      </c>
      <c r="BC22" s="39">
        <v>44</v>
      </c>
      <c r="BD22" s="12" t="s">
        <v>296</v>
      </c>
      <c r="BE22" s="39">
        <v>22</v>
      </c>
    </row>
    <row r="23" spans="1:57" ht="180" x14ac:dyDescent="0.25">
      <c r="A23" s="1" t="s">
        <v>22</v>
      </c>
      <c r="E23" s="31" t="s">
        <v>189</v>
      </c>
      <c r="F23" s="68" t="s">
        <v>612</v>
      </c>
      <c r="Y23" s="1" t="s">
        <v>265</v>
      </c>
      <c r="AH23" s="1" t="s">
        <v>142</v>
      </c>
      <c r="AR23" s="1" t="s">
        <v>122</v>
      </c>
      <c r="AX23" s="40" t="s">
        <v>535</v>
      </c>
      <c r="AY23" s="40" t="s">
        <v>299</v>
      </c>
      <c r="AZ23" s="41">
        <v>18</v>
      </c>
      <c r="BA23" s="41">
        <v>25</v>
      </c>
      <c r="BB23" s="41">
        <v>30</v>
      </c>
      <c r="BC23" s="41">
        <v>35</v>
      </c>
      <c r="BD23" s="11" t="s">
        <v>300</v>
      </c>
      <c r="BE23" s="41">
        <v>23</v>
      </c>
    </row>
    <row r="24" spans="1:57" ht="144" x14ac:dyDescent="0.25">
      <c r="A24" s="1" t="s">
        <v>38</v>
      </c>
      <c r="E24" s="31" t="s">
        <v>190</v>
      </c>
      <c r="F24" s="68" t="s">
        <v>540</v>
      </c>
      <c r="Y24" s="1" t="s">
        <v>267</v>
      </c>
      <c r="AH24" s="1" t="s">
        <v>143</v>
      </c>
      <c r="AR24" s="1" t="s">
        <v>123</v>
      </c>
      <c r="AX24" s="12" t="s">
        <v>536</v>
      </c>
      <c r="AY24" s="38" t="s">
        <v>644</v>
      </c>
      <c r="AZ24" s="39">
        <v>0</v>
      </c>
      <c r="BA24" s="39">
        <v>0</v>
      </c>
      <c r="BB24" s="39">
        <v>0</v>
      </c>
      <c r="BC24" s="39">
        <v>100</v>
      </c>
      <c r="BD24" s="12" t="s">
        <v>301</v>
      </c>
      <c r="BE24" s="39">
        <v>24</v>
      </c>
    </row>
    <row r="25" spans="1:57" ht="168" x14ac:dyDescent="0.25">
      <c r="A25" s="1" t="s">
        <v>9</v>
      </c>
      <c r="E25" s="31" t="s">
        <v>191</v>
      </c>
      <c r="F25" s="68" t="s">
        <v>541</v>
      </c>
      <c r="Y25" s="1" t="s">
        <v>268</v>
      </c>
      <c r="AH25" s="1" t="s">
        <v>144</v>
      </c>
      <c r="AR25" s="1" t="s">
        <v>124</v>
      </c>
      <c r="AX25" s="11" t="s">
        <v>537</v>
      </c>
      <c r="AY25" s="40" t="s">
        <v>645</v>
      </c>
      <c r="AZ25" s="41">
        <v>30</v>
      </c>
      <c r="BA25" s="41">
        <v>70</v>
      </c>
      <c r="BB25" s="41">
        <v>100</v>
      </c>
      <c r="BC25" s="41" t="s">
        <v>705</v>
      </c>
      <c r="BD25" s="11" t="s">
        <v>302</v>
      </c>
      <c r="BE25" s="41">
        <v>25</v>
      </c>
    </row>
    <row r="26" spans="1:57" ht="89.25" x14ac:dyDescent="0.25">
      <c r="A26" s="1" t="s">
        <v>7</v>
      </c>
      <c r="E26" s="32" t="s">
        <v>192</v>
      </c>
      <c r="F26" s="68" t="s">
        <v>542</v>
      </c>
      <c r="Y26" s="1" t="s">
        <v>269</v>
      </c>
      <c r="AH26" s="1" t="s">
        <v>134</v>
      </c>
      <c r="AR26" s="1" t="s">
        <v>125</v>
      </c>
      <c r="AX26" s="12" t="s">
        <v>538</v>
      </c>
      <c r="AY26" s="38" t="s">
        <v>646</v>
      </c>
      <c r="AZ26" s="39">
        <v>30</v>
      </c>
      <c r="BA26" s="39">
        <v>50</v>
      </c>
      <c r="BB26" s="39">
        <v>70</v>
      </c>
      <c r="BC26" s="39">
        <v>100</v>
      </c>
      <c r="BD26" s="12" t="s">
        <v>303</v>
      </c>
      <c r="BE26" s="39">
        <v>26</v>
      </c>
    </row>
    <row r="27" spans="1:57" ht="76.5" x14ac:dyDescent="0.25">
      <c r="A27" s="1" t="s">
        <v>85</v>
      </c>
      <c r="E27" s="32" t="s">
        <v>193</v>
      </c>
      <c r="F27" s="68" t="s">
        <v>517</v>
      </c>
      <c r="Y27" s="1" t="s">
        <v>270</v>
      </c>
      <c r="AH27" s="1" t="s">
        <v>272</v>
      </c>
      <c r="AR27" s="1" t="s">
        <v>126</v>
      </c>
      <c r="AX27" s="40" t="s">
        <v>539</v>
      </c>
      <c r="AY27" s="40" t="s">
        <v>304</v>
      </c>
      <c r="AZ27" s="41">
        <v>1</v>
      </c>
      <c r="BA27" s="41">
        <v>3</v>
      </c>
      <c r="BB27" s="41">
        <v>6</v>
      </c>
      <c r="BC27" s="41">
        <v>10</v>
      </c>
      <c r="BD27" s="11" t="s">
        <v>305</v>
      </c>
      <c r="BE27" s="41">
        <v>28</v>
      </c>
    </row>
    <row r="28" spans="1:57" ht="132" x14ac:dyDescent="0.25">
      <c r="A28" s="1" t="s">
        <v>10</v>
      </c>
      <c r="E28" s="32" t="s">
        <v>199</v>
      </c>
      <c r="F28" s="68" t="s">
        <v>543</v>
      </c>
      <c r="Y28" s="1" t="s">
        <v>271</v>
      </c>
      <c r="AH28" s="1" t="s">
        <v>274</v>
      </c>
      <c r="AR28" s="1" t="s">
        <v>127</v>
      </c>
      <c r="AX28" s="38" t="s">
        <v>540</v>
      </c>
      <c r="AY28" s="38" t="s">
        <v>647</v>
      </c>
      <c r="AZ28" s="39">
        <v>1</v>
      </c>
      <c r="BA28" s="39">
        <v>2</v>
      </c>
      <c r="BB28" s="39">
        <v>2</v>
      </c>
      <c r="BC28" s="39">
        <v>2</v>
      </c>
      <c r="BD28" s="12" t="s">
        <v>306</v>
      </c>
      <c r="BE28" s="39">
        <v>29</v>
      </c>
    </row>
    <row r="29" spans="1:57" ht="120" x14ac:dyDescent="0.25">
      <c r="A29" s="1" t="s">
        <v>11</v>
      </c>
      <c r="E29" s="32" t="s">
        <v>194</v>
      </c>
      <c r="F29" s="68" t="s">
        <v>544</v>
      </c>
      <c r="Y29" s="1" t="s">
        <v>273</v>
      </c>
      <c r="AH29" s="1" t="s">
        <v>276</v>
      </c>
      <c r="AR29" s="1" t="s">
        <v>128</v>
      </c>
      <c r="AX29" s="40" t="s">
        <v>541</v>
      </c>
      <c r="AY29" s="40" t="s">
        <v>648</v>
      </c>
      <c r="AZ29" s="41">
        <v>80</v>
      </c>
      <c r="BA29" s="41">
        <v>150</v>
      </c>
      <c r="BB29" s="41">
        <v>170</v>
      </c>
      <c r="BC29" s="41">
        <v>180</v>
      </c>
      <c r="BD29" s="11" t="s">
        <v>712</v>
      </c>
      <c r="BE29" s="41">
        <v>30</v>
      </c>
    </row>
    <row r="30" spans="1:57" ht="108" x14ac:dyDescent="0.25">
      <c r="A30" s="1" t="s">
        <v>39</v>
      </c>
      <c r="E30" s="32" t="s">
        <v>195</v>
      </c>
      <c r="F30" s="68" t="s">
        <v>518</v>
      </c>
      <c r="Y30" s="1" t="s">
        <v>275</v>
      </c>
      <c r="AH30" s="1" t="s">
        <v>159</v>
      </c>
      <c r="AR30" s="1" t="s">
        <v>129</v>
      </c>
      <c r="AX30" s="38" t="s">
        <v>542</v>
      </c>
      <c r="AY30" s="38" t="s">
        <v>307</v>
      </c>
      <c r="AZ30" s="39">
        <v>3700</v>
      </c>
      <c r="BA30" s="39">
        <v>3800</v>
      </c>
      <c r="BB30" s="39">
        <v>3900</v>
      </c>
      <c r="BC30" s="39">
        <v>4000</v>
      </c>
      <c r="BD30" s="12" t="s">
        <v>308</v>
      </c>
      <c r="BE30" s="39">
        <v>31</v>
      </c>
    </row>
    <row r="31" spans="1:57" ht="192" x14ac:dyDescent="0.25">
      <c r="A31" s="1" t="s">
        <v>277</v>
      </c>
      <c r="E31" s="28"/>
      <c r="F31" s="68" t="s">
        <v>519</v>
      </c>
      <c r="Y31" s="1" t="s">
        <v>278</v>
      </c>
      <c r="AH31" s="1" t="s">
        <v>108</v>
      </c>
      <c r="AR31" s="1" t="s">
        <v>130</v>
      </c>
      <c r="AX31" s="40" t="s">
        <v>543</v>
      </c>
      <c r="AY31" s="40" t="s">
        <v>309</v>
      </c>
      <c r="AZ31" s="41">
        <v>5</v>
      </c>
      <c r="BA31" s="41">
        <v>15</v>
      </c>
      <c r="BB31" s="41">
        <v>25</v>
      </c>
      <c r="BC31" s="41">
        <v>30</v>
      </c>
      <c r="BD31" s="11" t="s">
        <v>713</v>
      </c>
      <c r="BE31" s="41">
        <v>32</v>
      </c>
    </row>
    <row r="32" spans="1:57" ht="216" x14ac:dyDescent="0.25">
      <c r="A32" s="1" t="s">
        <v>765</v>
      </c>
      <c r="E32" s="28"/>
      <c r="F32" s="68" t="s">
        <v>520</v>
      </c>
      <c r="AH32" s="1" t="s">
        <v>38</v>
      </c>
      <c r="AR32" s="1" t="s">
        <v>131</v>
      </c>
      <c r="AX32" s="38" t="s">
        <v>544</v>
      </c>
      <c r="AY32" s="38" t="s">
        <v>310</v>
      </c>
      <c r="AZ32" s="39">
        <v>50</v>
      </c>
      <c r="BA32" s="39">
        <v>130</v>
      </c>
      <c r="BB32" s="39">
        <v>250</v>
      </c>
      <c r="BC32" s="39">
        <v>350</v>
      </c>
      <c r="BD32" s="12" t="s">
        <v>311</v>
      </c>
      <c r="BE32" s="39">
        <v>33</v>
      </c>
    </row>
    <row r="33" spans="1:57" ht="156" x14ac:dyDescent="0.25">
      <c r="A33" s="1" t="s">
        <v>71</v>
      </c>
      <c r="E33" s="28"/>
      <c r="F33" s="68" t="s">
        <v>545</v>
      </c>
      <c r="AH33" s="1" t="s">
        <v>105</v>
      </c>
      <c r="AR33" s="1" t="s">
        <v>132</v>
      </c>
      <c r="AX33" s="40" t="s">
        <v>545</v>
      </c>
      <c r="AY33" s="40" t="s">
        <v>313</v>
      </c>
      <c r="AZ33" s="41">
        <v>75</v>
      </c>
      <c r="BA33" s="41">
        <v>80</v>
      </c>
      <c r="BB33" s="41">
        <v>90</v>
      </c>
      <c r="BC33" s="41">
        <v>95</v>
      </c>
      <c r="BD33" s="11" t="s">
        <v>714</v>
      </c>
      <c r="BE33" s="41">
        <v>34</v>
      </c>
    </row>
    <row r="34" spans="1:57" ht="120" x14ac:dyDescent="0.25">
      <c r="E34" s="28"/>
      <c r="F34" s="68" t="s">
        <v>546</v>
      </c>
      <c r="AH34" s="1" t="s">
        <v>103</v>
      </c>
      <c r="AR34" s="1" t="s">
        <v>133</v>
      </c>
      <c r="AX34" s="38" t="s">
        <v>546</v>
      </c>
      <c r="AY34" s="38" t="s">
        <v>314</v>
      </c>
      <c r="AZ34" s="39">
        <v>0</v>
      </c>
      <c r="BA34" s="39">
        <v>5</v>
      </c>
      <c r="BB34" s="39">
        <v>10</v>
      </c>
      <c r="BC34" s="39">
        <v>15</v>
      </c>
      <c r="BD34" s="12" t="s">
        <v>715</v>
      </c>
      <c r="BE34" s="39">
        <v>35</v>
      </c>
    </row>
    <row r="35" spans="1:57" ht="180" x14ac:dyDescent="0.25">
      <c r="A35" s="1">
        <v>2025</v>
      </c>
      <c r="F35" s="68" t="s">
        <v>547</v>
      </c>
      <c r="AH35" s="1" t="s">
        <v>74</v>
      </c>
      <c r="AR35" s="1" t="s">
        <v>134</v>
      </c>
      <c r="AX35" s="11" t="s">
        <v>547</v>
      </c>
      <c r="AY35" s="40" t="s">
        <v>649</v>
      </c>
      <c r="AZ35" s="41">
        <v>1</v>
      </c>
      <c r="BA35" s="41">
        <v>1</v>
      </c>
      <c r="BB35" s="41">
        <v>1</v>
      </c>
      <c r="BC35" s="41" t="s">
        <v>705</v>
      </c>
      <c r="BD35" s="11" t="s">
        <v>716</v>
      </c>
      <c r="BE35" s="41">
        <v>36</v>
      </c>
    </row>
    <row r="36" spans="1:57" ht="108" x14ac:dyDescent="0.25">
      <c r="A36" s="1">
        <v>2026</v>
      </c>
      <c r="F36" s="68" t="s">
        <v>548</v>
      </c>
      <c r="AH36" s="1" t="s">
        <v>101</v>
      </c>
      <c r="AR36" s="1" t="s">
        <v>72</v>
      </c>
      <c r="AX36" s="38" t="s">
        <v>548</v>
      </c>
      <c r="AY36" s="38" t="s">
        <v>650</v>
      </c>
      <c r="AZ36" s="39">
        <v>20</v>
      </c>
      <c r="BA36" s="39">
        <v>45</v>
      </c>
      <c r="BB36" s="39">
        <v>60</v>
      </c>
      <c r="BC36" s="39">
        <v>80</v>
      </c>
      <c r="BD36" s="12" t="s">
        <v>548</v>
      </c>
      <c r="BE36" s="39">
        <v>37</v>
      </c>
    </row>
    <row r="37" spans="1:57" ht="204" x14ac:dyDescent="0.25">
      <c r="A37" s="1">
        <v>2027</v>
      </c>
      <c r="F37" s="68" t="s">
        <v>549</v>
      </c>
      <c r="AH37" s="1" t="s">
        <v>98</v>
      </c>
      <c r="AR37" s="1" t="s">
        <v>135</v>
      </c>
      <c r="AX37" s="40" t="s">
        <v>549</v>
      </c>
      <c r="AY37" s="40" t="s">
        <v>651</v>
      </c>
      <c r="AZ37" s="41">
        <v>3</v>
      </c>
      <c r="BA37" s="41">
        <v>1</v>
      </c>
      <c r="BB37" s="41">
        <v>3</v>
      </c>
      <c r="BC37" s="41">
        <v>1</v>
      </c>
      <c r="BD37" s="11" t="s">
        <v>315</v>
      </c>
      <c r="BE37" s="41">
        <v>38</v>
      </c>
    </row>
    <row r="38" spans="1:57" ht="204" x14ac:dyDescent="0.25">
      <c r="A38" s="1">
        <v>2028</v>
      </c>
      <c r="F38" s="68" t="s">
        <v>550</v>
      </c>
      <c r="AH38" s="1" t="s">
        <v>111</v>
      </c>
      <c r="AR38" s="1" t="s">
        <v>136</v>
      </c>
      <c r="AX38" s="38" t="s">
        <v>550</v>
      </c>
      <c r="AY38" s="38" t="s">
        <v>316</v>
      </c>
      <c r="AZ38" s="39">
        <v>1</v>
      </c>
      <c r="BA38" s="39">
        <v>2</v>
      </c>
      <c r="BB38" s="39">
        <v>3</v>
      </c>
      <c r="BC38" s="39">
        <v>4</v>
      </c>
      <c r="BD38" s="12" t="s">
        <v>717</v>
      </c>
      <c r="BE38" s="39">
        <v>39</v>
      </c>
    </row>
    <row r="39" spans="1:57" ht="156" x14ac:dyDescent="0.25">
      <c r="A39" s="1">
        <v>2029</v>
      </c>
      <c r="F39" s="68" t="s">
        <v>551</v>
      </c>
      <c r="AH39" s="1" t="s">
        <v>279</v>
      </c>
      <c r="AR39" s="1" t="s">
        <v>137</v>
      </c>
      <c r="AX39" s="40" t="s">
        <v>551</v>
      </c>
      <c r="AY39" s="40" t="s">
        <v>652</v>
      </c>
      <c r="AZ39" s="41">
        <v>2</v>
      </c>
      <c r="BA39" s="41">
        <v>2</v>
      </c>
      <c r="BB39" s="41">
        <v>3</v>
      </c>
      <c r="BC39" s="41">
        <v>3</v>
      </c>
      <c r="BD39" s="11" t="s">
        <v>317</v>
      </c>
      <c r="BE39" s="41">
        <v>40</v>
      </c>
    </row>
    <row r="40" spans="1:57" ht="204" x14ac:dyDescent="0.25">
      <c r="A40" s="1">
        <v>2030</v>
      </c>
      <c r="F40" s="68" t="s">
        <v>521</v>
      </c>
      <c r="AH40" s="1" t="s">
        <v>155</v>
      </c>
      <c r="AR40" s="1" t="s">
        <v>138</v>
      </c>
      <c r="AX40" s="38" t="s">
        <v>552</v>
      </c>
      <c r="AY40" s="38" t="s">
        <v>319</v>
      </c>
      <c r="AZ40" s="39">
        <v>2</v>
      </c>
      <c r="BA40" s="39">
        <v>7</v>
      </c>
      <c r="BB40" s="39">
        <v>15</v>
      </c>
      <c r="BC40" s="39">
        <v>20</v>
      </c>
      <c r="BD40" s="12" t="s">
        <v>320</v>
      </c>
      <c r="BE40" s="39">
        <v>41</v>
      </c>
    </row>
    <row r="41" spans="1:57" ht="264" x14ac:dyDescent="0.25">
      <c r="A41" s="1">
        <v>2031</v>
      </c>
      <c r="F41" s="68" t="s">
        <v>552</v>
      </c>
      <c r="AH41" s="1" t="s">
        <v>158</v>
      </c>
      <c r="AR41" s="1" t="s">
        <v>139</v>
      </c>
      <c r="AX41" s="40" t="s">
        <v>553</v>
      </c>
      <c r="AY41" s="40" t="s">
        <v>653</v>
      </c>
      <c r="AZ41" s="41">
        <v>2</v>
      </c>
      <c r="BA41" s="41">
        <v>4</v>
      </c>
      <c r="BB41" s="41">
        <v>7</v>
      </c>
      <c r="BC41" s="41">
        <v>10</v>
      </c>
      <c r="BD41" s="11" t="s">
        <v>321</v>
      </c>
      <c r="BE41" s="41">
        <v>42</v>
      </c>
    </row>
    <row r="42" spans="1:57" ht="252" x14ac:dyDescent="0.25">
      <c r="F42" s="68" t="s">
        <v>553</v>
      </c>
      <c r="AH42" s="1" t="s">
        <v>154</v>
      </c>
      <c r="AR42" s="1" t="s">
        <v>139</v>
      </c>
      <c r="AX42" s="38" t="s">
        <v>554</v>
      </c>
      <c r="AY42" s="38" t="s">
        <v>654</v>
      </c>
      <c r="AZ42" s="39">
        <v>2</v>
      </c>
      <c r="BA42" s="39">
        <v>4</v>
      </c>
      <c r="BB42" s="39">
        <v>7</v>
      </c>
      <c r="BC42" s="39">
        <v>10</v>
      </c>
      <c r="BD42" s="12" t="s">
        <v>322</v>
      </c>
      <c r="BE42" s="39">
        <v>43</v>
      </c>
    </row>
    <row r="43" spans="1:57" ht="300" x14ac:dyDescent="0.25">
      <c r="F43" s="68" t="s">
        <v>554</v>
      </c>
      <c r="AH43" s="1" t="s">
        <v>127</v>
      </c>
      <c r="AR43" s="1" t="s">
        <v>140</v>
      </c>
      <c r="AX43" s="40" t="s">
        <v>555</v>
      </c>
      <c r="AY43" s="40" t="s">
        <v>323</v>
      </c>
      <c r="AZ43" s="41">
        <v>2</v>
      </c>
      <c r="BA43" s="41">
        <v>4</v>
      </c>
      <c r="BB43" s="41">
        <v>6</v>
      </c>
      <c r="BC43" s="41">
        <v>10</v>
      </c>
      <c r="BD43" s="11" t="s">
        <v>324</v>
      </c>
      <c r="BE43" s="41">
        <v>44</v>
      </c>
    </row>
    <row r="44" spans="1:57" ht="276" x14ac:dyDescent="0.25">
      <c r="F44" s="68" t="s">
        <v>555</v>
      </c>
      <c r="AH44" s="1" t="s">
        <v>129</v>
      </c>
      <c r="AR44" s="1" t="s">
        <v>141</v>
      </c>
      <c r="AX44" s="38" t="s">
        <v>556</v>
      </c>
      <c r="AY44" s="38" t="s">
        <v>325</v>
      </c>
      <c r="AZ44" s="39">
        <v>2</v>
      </c>
      <c r="BA44" s="39">
        <v>4</v>
      </c>
      <c r="BB44" s="39">
        <v>6</v>
      </c>
      <c r="BC44" s="39">
        <v>10</v>
      </c>
      <c r="BD44" s="12" t="s">
        <v>326</v>
      </c>
      <c r="BE44" s="39">
        <v>45</v>
      </c>
    </row>
    <row r="45" spans="1:57" ht="408" x14ac:dyDescent="0.25">
      <c r="F45" s="68" t="s">
        <v>556</v>
      </c>
      <c r="AH45" s="1" t="s">
        <v>132</v>
      </c>
      <c r="AR45" s="1" t="s">
        <v>142</v>
      </c>
      <c r="AX45" s="40" t="s">
        <v>557</v>
      </c>
      <c r="AY45" s="40" t="s">
        <v>655</v>
      </c>
      <c r="AZ45" s="41">
        <v>0</v>
      </c>
      <c r="BA45" s="41">
        <v>10</v>
      </c>
      <c r="BB45" s="41">
        <v>10</v>
      </c>
      <c r="BC45" s="41">
        <v>10</v>
      </c>
      <c r="BD45" s="11" t="s">
        <v>327</v>
      </c>
      <c r="BE45" s="41">
        <v>47</v>
      </c>
    </row>
    <row r="46" spans="1:57" ht="240" x14ac:dyDescent="0.25">
      <c r="F46" s="68" t="s">
        <v>557</v>
      </c>
      <c r="AH46" s="1" t="s">
        <v>130</v>
      </c>
      <c r="AR46" s="1" t="s">
        <v>143</v>
      </c>
      <c r="AX46" s="38" t="s">
        <v>558</v>
      </c>
      <c r="AY46" s="38" t="s">
        <v>656</v>
      </c>
      <c r="AZ46" s="39">
        <v>20</v>
      </c>
      <c r="BA46" s="39">
        <v>100</v>
      </c>
      <c r="BB46" s="39">
        <v>100</v>
      </c>
      <c r="BC46" s="39">
        <v>100</v>
      </c>
      <c r="BD46" s="12" t="s">
        <v>328</v>
      </c>
      <c r="BE46" s="39">
        <v>48</v>
      </c>
    </row>
    <row r="47" spans="1:57" ht="132" x14ac:dyDescent="0.25">
      <c r="F47" s="68" t="s">
        <v>558</v>
      </c>
      <c r="AH47" s="1" t="s">
        <v>133</v>
      </c>
      <c r="AR47" s="1" t="s">
        <v>144</v>
      </c>
      <c r="AX47" s="63" t="s">
        <v>559</v>
      </c>
      <c r="AY47" s="40" t="s">
        <v>657</v>
      </c>
      <c r="AZ47" s="41">
        <v>6</v>
      </c>
      <c r="BA47" s="41">
        <v>5</v>
      </c>
      <c r="BB47" s="41">
        <v>5</v>
      </c>
      <c r="BC47" s="41">
        <v>4</v>
      </c>
      <c r="BD47" s="11" t="s">
        <v>718</v>
      </c>
      <c r="BE47" s="41">
        <v>49</v>
      </c>
    </row>
    <row r="48" spans="1:57" ht="180" x14ac:dyDescent="0.25">
      <c r="F48" s="68" t="s">
        <v>618</v>
      </c>
      <c r="AH48" s="1" t="s">
        <v>131</v>
      </c>
      <c r="AR48" s="1" t="s">
        <v>145</v>
      </c>
      <c r="AX48" s="38" t="s">
        <v>560</v>
      </c>
      <c r="AY48" s="38" t="s">
        <v>330</v>
      </c>
      <c r="AZ48" s="39">
        <v>10</v>
      </c>
      <c r="BA48" s="39">
        <v>30</v>
      </c>
      <c r="BB48" s="39">
        <v>55</v>
      </c>
      <c r="BC48" s="39">
        <v>80</v>
      </c>
      <c r="BD48" s="12" t="s">
        <v>331</v>
      </c>
      <c r="BE48" s="39">
        <v>50</v>
      </c>
    </row>
    <row r="49" spans="6:57" ht="168" x14ac:dyDescent="0.25">
      <c r="F49" s="68" t="s">
        <v>522</v>
      </c>
      <c r="AH49" s="1" t="s">
        <v>128</v>
      </c>
      <c r="AR49" s="1" t="s">
        <v>146</v>
      </c>
      <c r="AX49" s="40" t="s">
        <v>561</v>
      </c>
      <c r="AY49" s="40" t="s">
        <v>658</v>
      </c>
      <c r="AZ49" s="41">
        <v>290</v>
      </c>
      <c r="BA49" s="41">
        <v>316</v>
      </c>
      <c r="BB49" s="41">
        <v>347</v>
      </c>
      <c r="BC49" s="41">
        <v>382</v>
      </c>
      <c r="BD49" s="11" t="s">
        <v>719</v>
      </c>
      <c r="BE49" s="41">
        <v>52</v>
      </c>
    </row>
    <row r="50" spans="6:57" ht="228" x14ac:dyDescent="0.25">
      <c r="F50" s="68" t="s">
        <v>559</v>
      </c>
      <c r="AH50" s="1" t="s">
        <v>157</v>
      </c>
      <c r="AR50" s="1" t="s">
        <v>147</v>
      </c>
      <c r="AX50" s="38" t="s">
        <v>562</v>
      </c>
      <c r="AY50" s="38" t="s">
        <v>332</v>
      </c>
      <c r="AZ50" s="39">
        <v>5</v>
      </c>
      <c r="BA50" s="39">
        <v>40</v>
      </c>
      <c r="BB50" s="39">
        <v>75</v>
      </c>
      <c r="BC50" s="39">
        <v>100</v>
      </c>
      <c r="BD50" s="12" t="s">
        <v>333</v>
      </c>
      <c r="BE50" s="39">
        <v>53</v>
      </c>
    </row>
    <row r="51" spans="6:57" ht="84" x14ac:dyDescent="0.25">
      <c r="F51" s="68" t="s">
        <v>560</v>
      </c>
      <c r="AH51" s="1" t="s">
        <v>75</v>
      </c>
      <c r="AR51" s="1" t="s">
        <v>148</v>
      </c>
      <c r="AX51" s="40" t="s">
        <v>563</v>
      </c>
      <c r="AY51" s="40" t="s">
        <v>659</v>
      </c>
      <c r="AZ51" s="41">
        <v>13</v>
      </c>
      <c r="BA51" s="41">
        <v>13</v>
      </c>
      <c r="BB51" s="41">
        <v>13</v>
      </c>
      <c r="BC51" s="41">
        <v>13</v>
      </c>
      <c r="BD51" s="11" t="s">
        <v>720</v>
      </c>
      <c r="BE51" s="41">
        <v>54</v>
      </c>
    </row>
    <row r="52" spans="6:57" ht="216" x14ac:dyDescent="0.25">
      <c r="F52" s="68" t="s">
        <v>561</v>
      </c>
      <c r="AH52" s="1" t="s">
        <v>115</v>
      </c>
      <c r="AR52" s="1" t="s">
        <v>149</v>
      </c>
      <c r="AX52" s="38" t="s">
        <v>564</v>
      </c>
      <c r="AY52" s="38" t="s">
        <v>660</v>
      </c>
      <c r="AZ52" s="39">
        <v>5</v>
      </c>
      <c r="BA52" s="39">
        <v>7</v>
      </c>
      <c r="BB52" s="39">
        <v>5</v>
      </c>
      <c r="BC52" s="39">
        <v>5</v>
      </c>
      <c r="BD52" s="12" t="s">
        <v>721</v>
      </c>
      <c r="BE52" s="39">
        <v>55</v>
      </c>
    </row>
    <row r="53" spans="6:57" ht="78.75" x14ac:dyDescent="0.25">
      <c r="F53" s="68" t="s">
        <v>562</v>
      </c>
      <c r="AH53" s="1" t="s">
        <v>280</v>
      </c>
      <c r="AR53" s="1" t="s">
        <v>150</v>
      </c>
      <c r="AX53" s="41" t="s">
        <v>565</v>
      </c>
      <c r="AY53" s="63" t="s">
        <v>661</v>
      </c>
      <c r="AZ53" s="41">
        <v>300</v>
      </c>
      <c r="BA53" s="41">
        <v>330</v>
      </c>
      <c r="BB53" s="41">
        <v>350</v>
      </c>
      <c r="BC53" s="41">
        <v>370</v>
      </c>
      <c r="BD53" s="11" t="s">
        <v>334</v>
      </c>
      <c r="BE53" s="41">
        <v>56</v>
      </c>
    </row>
    <row r="54" spans="6:57" ht="135" x14ac:dyDescent="0.25">
      <c r="F54" s="68" t="s">
        <v>563</v>
      </c>
      <c r="AH54" s="1" t="s">
        <v>76</v>
      </c>
      <c r="AR54" s="1" t="s">
        <v>151</v>
      </c>
      <c r="AX54" s="64" t="s">
        <v>566</v>
      </c>
      <c r="AY54" s="64" t="s">
        <v>662</v>
      </c>
      <c r="AZ54" s="39">
        <v>40</v>
      </c>
      <c r="BA54" s="39">
        <v>145</v>
      </c>
      <c r="BB54" s="39">
        <v>150</v>
      </c>
      <c r="BC54" s="39">
        <v>155</v>
      </c>
      <c r="BD54" s="12" t="s">
        <v>335</v>
      </c>
      <c r="BE54" s="39">
        <v>57</v>
      </c>
    </row>
    <row r="55" spans="6:57" ht="276" x14ac:dyDescent="0.25">
      <c r="F55" s="68" t="s">
        <v>564</v>
      </c>
      <c r="AH55" s="1" t="s">
        <v>121</v>
      </c>
      <c r="AR55" s="1" t="s">
        <v>152</v>
      </c>
      <c r="AX55" s="40" t="s">
        <v>567</v>
      </c>
      <c r="AY55" s="40" t="s">
        <v>663</v>
      </c>
      <c r="AZ55" s="41">
        <v>33</v>
      </c>
      <c r="BA55" s="41">
        <v>66</v>
      </c>
      <c r="BB55" s="41">
        <v>90</v>
      </c>
      <c r="BC55" s="41">
        <v>100</v>
      </c>
      <c r="BD55" s="11" t="s">
        <v>722</v>
      </c>
      <c r="BE55" s="41">
        <v>58</v>
      </c>
    </row>
    <row r="56" spans="6:57" ht="276" x14ac:dyDescent="0.25">
      <c r="F56" s="68" t="s">
        <v>565</v>
      </c>
      <c r="AH56" s="1" t="s">
        <v>125</v>
      </c>
      <c r="AR56" s="1" t="s">
        <v>153</v>
      </c>
      <c r="AX56" s="64" t="s">
        <v>568</v>
      </c>
      <c r="AY56" s="38" t="s">
        <v>336</v>
      </c>
      <c r="AZ56" s="39">
        <v>10</v>
      </c>
      <c r="BA56" s="39">
        <v>35</v>
      </c>
      <c r="BB56" s="39">
        <v>70</v>
      </c>
      <c r="BC56" s="39">
        <v>100</v>
      </c>
      <c r="BD56" s="12" t="s">
        <v>723</v>
      </c>
      <c r="BE56" s="39">
        <v>59</v>
      </c>
    </row>
    <row r="57" spans="6:57" ht="204" x14ac:dyDescent="0.25">
      <c r="F57" s="68" t="s">
        <v>566</v>
      </c>
      <c r="AH57" s="1" t="s">
        <v>124</v>
      </c>
      <c r="AR57" s="1" t="s">
        <v>154</v>
      </c>
      <c r="AX57" s="40" t="s">
        <v>569</v>
      </c>
      <c r="AY57" s="40" t="s">
        <v>337</v>
      </c>
      <c r="AZ57" s="41">
        <v>3</v>
      </c>
      <c r="BA57" s="41">
        <v>15</v>
      </c>
      <c r="BB57" s="41">
        <v>15</v>
      </c>
      <c r="BC57" s="41">
        <v>15</v>
      </c>
      <c r="BD57" s="11" t="s">
        <v>338</v>
      </c>
      <c r="BE57" s="41">
        <v>60</v>
      </c>
    </row>
    <row r="58" spans="6:57" ht="84" x14ac:dyDescent="0.25">
      <c r="F58" s="68" t="s">
        <v>567</v>
      </c>
      <c r="AH58" s="1" t="s">
        <v>120</v>
      </c>
      <c r="AR58" s="1" t="s">
        <v>76</v>
      </c>
      <c r="AX58" s="38" t="s">
        <v>570</v>
      </c>
      <c r="AY58" s="38" t="s">
        <v>664</v>
      </c>
      <c r="AZ58" s="39">
        <v>46</v>
      </c>
      <c r="BA58" s="39">
        <v>58</v>
      </c>
      <c r="BB58" s="39">
        <v>58</v>
      </c>
      <c r="BC58" s="39">
        <v>58</v>
      </c>
      <c r="BD58" s="12" t="s">
        <v>724</v>
      </c>
      <c r="BE58" s="39">
        <v>61</v>
      </c>
    </row>
    <row r="59" spans="6:57" ht="67.5" x14ac:dyDescent="0.25">
      <c r="F59" s="68" t="s">
        <v>568</v>
      </c>
      <c r="AH59" s="1" t="s">
        <v>281</v>
      </c>
      <c r="AR59" s="1" t="s">
        <v>86</v>
      </c>
      <c r="AX59" s="63" t="s">
        <v>571</v>
      </c>
      <c r="AY59" s="63" t="s">
        <v>665</v>
      </c>
      <c r="AZ59" s="41">
        <v>57</v>
      </c>
      <c r="BA59" s="41">
        <v>57</v>
      </c>
      <c r="BB59" s="41">
        <v>57</v>
      </c>
      <c r="BC59" s="41">
        <v>57</v>
      </c>
      <c r="BD59" s="11" t="s">
        <v>725</v>
      </c>
      <c r="BE59" s="41">
        <v>62</v>
      </c>
    </row>
    <row r="60" spans="6:57" ht="146.25" x14ac:dyDescent="0.25">
      <c r="F60" s="68" t="s">
        <v>569</v>
      </c>
      <c r="AH60" s="1" t="s">
        <v>126</v>
      </c>
      <c r="AR60" s="1" t="s">
        <v>155</v>
      </c>
      <c r="AX60" s="38" t="s">
        <v>572</v>
      </c>
      <c r="AY60" s="64" t="s">
        <v>666</v>
      </c>
      <c r="AZ60" s="39">
        <v>45</v>
      </c>
      <c r="BA60" s="39">
        <v>52</v>
      </c>
      <c r="BB60" s="39">
        <v>60</v>
      </c>
      <c r="BC60" s="39">
        <v>69</v>
      </c>
      <c r="BD60" s="12" t="s">
        <v>726</v>
      </c>
      <c r="BE60" s="39">
        <v>63</v>
      </c>
    </row>
    <row r="61" spans="6:57" ht="288" x14ac:dyDescent="0.25">
      <c r="F61" s="68" t="s">
        <v>570</v>
      </c>
      <c r="AH61" s="1" t="s">
        <v>116</v>
      </c>
      <c r="AR61" s="1" t="s">
        <v>156</v>
      </c>
      <c r="AX61" s="40" t="s">
        <v>573</v>
      </c>
      <c r="AY61" s="40" t="s">
        <v>339</v>
      </c>
      <c r="AZ61" s="41">
        <v>20</v>
      </c>
      <c r="BA61" s="41">
        <v>40</v>
      </c>
      <c r="BB61" s="41">
        <v>60</v>
      </c>
      <c r="BC61" s="41">
        <v>80</v>
      </c>
      <c r="BD61" s="11" t="s">
        <v>340</v>
      </c>
      <c r="BE61" s="41">
        <v>64</v>
      </c>
    </row>
    <row r="62" spans="6:57" ht="348" x14ac:dyDescent="0.25">
      <c r="F62" s="68" t="s">
        <v>571</v>
      </c>
      <c r="AH62" s="1" t="s">
        <v>118</v>
      </c>
      <c r="AR62" s="1" t="s">
        <v>157</v>
      </c>
      <c r="AX62" s="38" t="s">
        <v>574</v>
      </c>
      <c r="AY62" s="38" t="s">
        <v>341</v>
      </c>
      <c r="AZ62" s="39">
        <v>10</v>
      </c>
      <c r="BA62" s="39">
        <v>20</v>
      </c>
      <c r="BB62" s="39">
        <v>30</v>
      </c>
      <c r="BC62" s="39">
        <v>35</v>
      </c>
      <c r="BD62" s="12" t="s">
        <v>727</v>
      </c>
      <c r="BE62" s="39">
        <v>65</v>
      </c>
    </row>
    <row r="63" spans="6:57" ht="348" x14ac:dyDescent="0.25">
      <c r="F63" s="68" t="s">
        <v>572</v>
      </c>
      <c r="AH63" s="1" t="s">
        <v>117</v>
      </c>
      <c r="AR63" s="1" t="s">
        <v>158</v>
      </c>
      <c r="AX63" s="40" t="s">
        <v>575</v>
      </c>
      <c r="AY63" s="40" t="s">
        <v>667</v>
      </c>
      <c r="AZ63" s="41">
        <v>10</v>
      </c>
      <c r="BA63" s="41">
        <v>20</v>
      </c>
      <c r="BB63" s="41">
        <v>30</v>
      </c>
      <c r="BC63" s="41">
        <v>35</v>
      </c>
      <c r="BD63" s="11" t="s">
        <v>342</v>
      </c>
      <c r="BE63" s="41">
        <v>66</v>
      </c>
    </row>
    <row r="64" spans="6:57" ht="108" x14ac:dyDescent="0.25">
      <c r="F64" s="68" t="s">
        <v>573</v>
      </c>
      <c r="AH64" s="1" t="s">
        <v>119</v>
      </c>
      <c r="AR64" s="1" t="s">
        <v>159</v>
      </c>
      <c r="AX64" s="38" t="s">
        <v>576</v>
      </c>
      <c r="AY64" s="38" t="s">
        <v>343</v>
      </c>
      <c r="AZ64" s="39">
        <v>13</v>
      </c>
      <c r="BA64" s="39">
        <v>13</v>
      </c>
      <c r="BB64" s="39">
        <v>13</v>
      </c>
      <c r="BC64" s="39">
        <v>13</v>
      </c>
      <c r="BD64" s="12" t="s">
        <v>344</v>
      </c>
      <c r="BE64" s="39">
        <v>67</v>
      </c>
    </row>
    <row r="65" spans="6:57" ht="264" x14ac:dyDescent="0.25">
      <c r="F65" s="68" t="s">
        <v>574</v>
      </c>
      <c r="AH65" s="1" t="s">
        <v>282</v>
      </c>
      <c r="AR65" s="1" t="s">
        <v>73</v>
      </c>
      <c r="AX65" s="40" t="s">
        <v>577</v>
      </c>
      <c r="AY65" s="40" t="s">
        <v>668</v>
      </c>
      <c r="AZ65" s="41">
        <v>3</v>
      </c>
      <c r="BA65" s="41">
        <v>4</v>
      </c>
      <c r="BB65" s="41">
        <v>5</v>
      </c>
      <c r="BC65" s="41">
        <v>6</v>
      </c>
      <c r="BD65" s="11" t="s">
        <v>345</v>
      </c>
      <c r="BE65" s="41">
        <v>68</v>
      </c>
    </row>
    <row r="66" spans="6:57" ht="168" x14ac:dyDescent="0.25">
      <c r="F66" s="68" t="s">
        <v>575</v>
      </c>
      <c r="AH66" s="1" t="s">
        <v>72</v>
      </c>
      <c r="AR66" s="1" t="s">
        <v>160</v>
      </c>
      <c r="AX66" s="38" t="s">
        <v>578</v>
      </c>
      <c r="AY66" s="38" t="s">
        <v>349</v>
      </c>
      <c r="AZ66" s="39" t="s">
        <v>705</v>
      </c>
      <c r="BA66" s="39">
        <v>71.3</v>
      </c>
      <c r="BB66" s="39">
        <v>73</v>
      </c>
      <c r="BC66" s="39">
        <v>75</v>
      </c>
      <c r="BD66" s="12" t="s">
        <v>350</v>
      </c>
      <c r="BE66" s="39">
        <v>70</v>
      </c>
    </row>
    <row r="67" spans="6:57" ht="156" x14ac:dyDescent="0.25">
      <c r="F67" s="68" t="s">
        <v>610</v>
      </c>
      <c r="AH67" s="1" t="s">
        <v>114</v>
      </c>
      <c r="AR67" s="1" t="s">
        <v>161</v>
      </c>
      <c r="AX67" s="40" t="s">
        <v>579</v>
      </c>
      <c r="AY67" s="40" t="s">
        <v>351</v>
      </c>
      <c r="AZ67" s="41" t="s">
        <v>705</v>
      </c>
      <c r="BA67" s="41">
        <v>65</v>
      </c>
      <c r="BB67" s="41">
        <v>75</v>
      </c>
      <c r="BC67" s="41">
        <v>80</v>
      </c>
      <c r="BD67" s="11" t="s">
        <v>352</v>
      </c>
      <c r="BE67" s="41">
        <v>71</v>
      </c>
    </row>
    <row r="68" spans="6:57" ht="144" x14ac:dyDescent="0.25">
      <c r="F68" s="68" t="s">
        <v>615</v>
      </c>
      <c r="AH68" s="1" t="s">
        <v>156</v>
      </c>
      <c r="AX68" s="38" t="s">
        <v>580</v>
      </c>
      <c r="AY68" s="38" t="s">
        <v>353</v>
      </c>
      <c r="AZ68" s="39">
        <v>20</v>
      </c>
      <c r="BA68" s="39">
        <v>50</v>
      </c>
      <c r="BB68" s="39">
        <v>75</v>
      </c>
      <c r="BC68" s="39">
        <v>100</v>
      </c>
      <c r="BD68" s="12" t="s">
        <v>354</v>
      </c>
      <c r="BE68" s="39">
        <v>72</v>
      </c>
    </row>
    <row r="69" spans="6:57" ht="108" x14ac:dyDescent="0.25">
      <c r="F69" s="68" t="s">
        <v>616</v>
      </c>
      <c r="AX69" s="40" t="s">
        <v>581</v>
      </c>
      <c r="AY69" s="40" t="s">
        <v>669</v>
      </c>
      <c r="AZ69" s="41">
        <v>75</v>
      </c>
      <c r="BA69" s="41">
        <v>85</v>
      </c>
      <c r="BB69" s="41">
        <v>85</v>
      </c>
      <c r="BC69" s="41">
        <v>90</v>
      </c>
      <c r="BD69" s="11" t="s">
        <v>355</v>
      </c>
      <c r="BE69" s="41">
        <v>73</v>
      </c>
    </row>
    <row r="70" spans="6:57" ht="144" x14ac:dyDescent="0.25">
      <c r="F70" s="68" t="s">
        <v>632</v>
      </c>
      <c r="AX70" s="38" t="s">
        <v>582</v>
      </c>
      <c r="AY70" s="38" t="s">
        <v>356</v>
      </c>
      <c r="AZ70" s="39">
        <v>82.95</v>
      </c>
      <c r="BA70" s="39">
        <v>83</v>
      </c>
      <c r="BB70" s="39">
        <v>87</v>
      </c>
      <c r="BC70" s="39">
        <v>88</v>
      </c>
      <c r="BD70" s="12" t="s">
        <v>728</v>
      </c>
      <c r="BE70" s="39">
        <v>74</v>
      </c>
    </row>
    <row r="71" spans="6:57" ht="228" x14ac:dyDescent="0.25">
      <c r="F71" s="68" t="s">
        <v>576</v>
      </c>
      <c r="AX71" s="40" t="s">
        <v>583</v>
      </c>
      <c r="AY71" s="40" t="s">
        <v>357</v>
      </c>
      <c r="AZ71" s="41" t="s">
        <v>705</v>
      </c>
      <c r="BA71" s="41" t="s">
        <v>705</v>
      </c>
      <c r="BB71" s="41">
        <v>60</v>
      </c>
      <c r="BC71" s="41">
        <v>80</v>
      </c>
      <c r="BD71" s="11" t="s">
        <v>358</v>
      </c>
      <c r="BE71" s="41">
        <v>77</v>
      </c>
    </row>
    <row r="72" spans="6:57" ht="120" x14ac:dyDescent="0.25">
      <c r="F72" s="68" t="s">
        <v>577</v>
      </c>
      <c r="AX72" s="38" t="s">
        <v>584</v>
      </c>
      <c r="AY72" s="38" t="s">
        <v>359</v>
      </c>
      <c r="AZ72" s="39">
        <v>50</v>
      </c>
      <c r="BA72" s="39">
        <v>60</v>
      </c>
      <c r="BB72" s="39">
        <v>70</v>
      </c>
      <c r="BC72" s="39">
        <v>80</v>
      </c>
      <c r="BD72" s="12" t="s">
        <v>360</v>
      </c>
      <c r="BE72" s="39">
        <v>78</v>
      </c>
    </row>
    <row r="73" spans="6:57" ht="180" x14ac:dyDescent="0.25">
      <c r="F73" s="68" t="s">
        <v>523</v>
      </c>
      <c r="AX73" s="40" t="s">
        <v>585</v>
      </c>
      <c r="AY73" s="40" t="s">
        <v>361</v>
      </c>
      <c r="AZ73" s="41">
        <v>10</v>
      </c>
      <c r="BA73" s="41">
        <v>60</v>
      </c>
      <c r="BB73" s="41">
        <v>100</v>
      </c>
      <c r="BC73" s="41">
        <v>100</v>
      </c>
      <c r="BD73" s="11" t="s">
        <v>362</v>
      </c>
      <c r="BE73" s="41">
        <v>79</v>
      </c>
    </row>
    <row r="74" spans="6:57" ht="156" x14ac:dyDescent="0.25">
      <c r="F74" s="68" t="s">
        <v>614</v>
      </c>
      <c r="AX74" s="38" t="s">
        <v>586</v>
      </c>
      <c r="AY74" s="38" t="s">
        <v>363</v>
      </c>
      <c r="AZ74" s="39">
        <v>4</v>
      </c>
      <c r="BA74" s="39">
        <v>7</v>
      </c>
      <c r="BB74" s="39">
        <v>12</v>
      </c>
      <c r="BC74" s="39">
        <v>15</v>
      </c>
      <c r="BD74" s="12" t="s">
        <v>364</v>
      </c>
      <c r="BE74" s="39">
        <v>80</v>
      </c>
    </row>
    <row r="75" spans="6:57" ht="84" x14ac:dyDescent="0.25">
      <c r="F75" s="68" t="s">
        <v>617</v>
      </c>
      <c r="AX75" s="40" t="s">
        <v>759</v>
      </c>
      <c r="AY75" s="40" t="s">
        <v>760</v>
      </c>
      <c r="AZ75" s="41">
        <v>5</v>
      </c>
      <c r="BA75" s="41">
        <v>5</v>
      </c>
      <c r="BB75" s="41">
        <v>5</v>
      </c>
      <c r="BC75" s="41">
        <v>5</v>
      </c>
      <c r="BD75" s="11" t="s">
        <v>761</v>
      </c>
      <c r="BE75" s="41">
        <v>81</v>
      </c>
    </row>
    <row r="76" spans="6:57" ht="132" x14ac:dyDescent="0.25">
      <c r="F76" s="68" t="s">
        <v>578</v>
      </c>
      <c r="AX76" s="12" t="s">
        <v>587</v>
      </c>
      <c r="AY76" s="38" t="s">
        <v>670</v>
      </c>
      <c r="AZ76" s="39">
        <v>3687</v>
      </c>
      <c r="BA76" s="39">
        <v>3761</v>
      </c>
      <c r="BB76" s="39">
        <v>3768</v>
      </c>
      <c r="BC76" s="39">
        <v>3775</v>
      </c>
      <c r="BD76" s="12" t="s">
        <v>365</v>
      </c>
      <c r="BE76" s="39">
        <v>82</v>
      </c>
    </row>
    <row r="77" spans="6:57" ht="191.25" x14ac:dyDescent="0.25">
      <c r="F77" s="68" t="s">
        <v>579</v>
      </c>
      <c r="AX77" s="40" t="s">
        <v>588</v>
      </c>
      <c r="AY77" s="41" t="s">
        <v>671</v>
      </c>
      <c r="AZ77" s="41" t="s">
        <v>705</v>
      </c>
      <c r="BA77" s="41">
        <v>70</v>
      </c>
      <c r="BB77" s="41">
        <v>75</v>
      </c>
      <c r="BC77" s="41">
        <v>80</v>
      </c>
      <c r="BD77" s="11" t="s">
        <v>366</v>
      </c>
      <c r="BE77" s="41">
        <v>83</v>
      </c>
    </row>
    <row r="78" spans="6:57" ht="288" x14ac:dyDescent="0.25">
      <c r="F78" s="68" t="s">
        <v>580</v>
      </c>
      <c r="AX78" s="38" t="s">
        <v>589</v>
      </c>
      <c r="AY78" s="38" t="s">
        <v>367</v>
      </c>
      <c r="AZ78" s="39" t="s">
        <v>705</v>
      </c>
      <c r="BA78" s="39" t="s">
        <v>705</v>
      </c>
      <c r="BB78" s="39" t="s">
        <v>705</v>
      </c>
      <c r="BC78" s="39">
        <v>35</v>
      </c>
      <c r="BD78" s="12" t="s">
        <v>368</v>
      </c>
      <c r="BE78" s="39">
        <v>86</v>
      </c>
    </row>
    <row r="79" spans="6:57" ht="216" x14ac:dyDescent="0.25">
      <c r="F79" s="68" t="s">
        <v>581</v>
      </c>
      <c r="AX79" s="40" t="s">
        <v>590</v>
      </c>
      <c r="AY79" s="40" t="s">
        <v>369</v>
      </c>
      <c r="AZ79" s="41">
        <v>5</v>
      </c>
      <c r="BA79" s="41">
        <v>70</v>
      </c>
      <c r="BB79" s="41">
        <v>75</v>
      </c>
      <c r="BC79" s="41">
        <v>80</v>
      </c>
      <c r="BD79" s="11" t="s">
        <v>370</v>
      </c>
      <c r="BE79" s="41">
        <v>87</v>
      </c>
    </row>
    <row r="80" spans="6:57" ht="216" x14ac:dyDescent="0.25">
      <c r="F80" s="68" t="s">
        <v>582</v>
      </c>
      <c r="AX80" s="38" t="s">
        <v>591</v>
      </c>
      <c r="AY80" s="38" t="s">
        <v>672</v>
      </c>
      <c r="AZ80" s="39">
        <v>40</v>
      </c>
      <c r="BA80" s="39">
        <v>75</v>
      </c>
      <c r="BB80" s="39">
        <v>80</v>
      </c>
      <c r="BC80" s="39">
        <v>85</v>
      </c>
      <c r="BD80" s="12" t="s">
        <v>374</v>
      </c>
      <c r="BE80" s="39">
        <v>88</v>
      </c>
    </row>
    <row r="81" spans="6:57" ht="135" x14ac:dyDescent="0.25">
      <c r="F81" s="68" t="s">
        <v>621</v>
      </c>
      <c r="AX81" s="63" t="s">
        <v>592</v>
      </c>
      <c r="AY81" s="63" t="s">
        <v>673</v>
      </c>
      <c r="AZ81" s="41">
        <v>0</v>
      </c>
      <c r="BA81" s="41">
        <v>20</v>
      </c>
      <c r="BB81" s="41">
        <v>40</v>
      </c>
      <c r="BC81" s="41">
        <v>60</v>
      </c>
      <c r="BD81" s="11" t="s">
        <v>729</v>
      </c>
      <c r="BE81" s="41">
        <v>89</v>
      </c>
    </row>
    <row r="82" spans="6:57" ht="204" x14ac:dyDescent="0.25">
      <c r="F82" s="68" t="s">
        <v>583</v>
      </c>
      <c r="AX82" s="38" t="s">
        <v>593</v>
      </c>
      <c r="AY82" s="38" t="s">
        <v>674</v>
      </c>
      <c r="AZ82" s="39">
        <v>35</v>
      </c>
      <c r="BA82" s="39">
        <v>50</v>
      </c>
      <c r="BB82" s="39">
        <v>50</v>
      </c>
      <c r="BC82" s="39">
        <v>50</v>
      </c>
      <c r="BD82" s="12" t="s">
        <v>375</v>
      </c>
      <c r="BE82" s="39">
        <v>90</v>
      </c>
    </row>
    <row r="83" spans="6:57" ht="312" x14ac:dyDescent="0.25">
      <c r="F83" s="68" t="s">
        <v>584</v>
      </c>
      <c r="AX83" s="40" t="s">
        <v>594</v>
      </c>
      <c r="AY83" s="40" t="s">
        <v>376</v>
      </c>
      <c r="AZ83" s="41">
        <v>100</v>
      </c>
      <c r="BA83" s="41">
        <v>100</v>
      </c>
      <c r="BB83" s="41">
        <v>100</v>
      </c>
      <c r="BC83" s="41">
        <v>100</v>
      </c>
      <c r="BD83" s="11" t="s">
        <v>377</v>
      </c>
      <c r="BE83" s="41">
        <v>91</v>
      </c>
    </row>
    <row r="84" spans="6:57" ht="216" x14ac:dyDescent="0.25">
      <c r="F84" s="68" t="s">
        <v>585</v>
      </c>
      <c r="AX84" s="38" t="s">
        <v>595</v>
      </c>
      <c r="AY84" s="38" t="s">
        <v>378</v>
      </c>
      <c r="AZ84" s="39">
        <v>1.8</v>
      </c>
      <c r="BA84" s="39">
        <v>7</v>
      </c>
      <c r="BB84" s="39">
        <v>10</v>
      </c>
      <c r="BC84" s="39">
        <v>15</v>
      </c>
      <c r="BD84" s="12" t="s">
        <v>379</v>
      </c>
      <c r="BE84" s="39">
        <v>92</v>
      </c>
    </row>
    <row r="85" spans="6:57" ht="204" x14ac:dyDescent="0.25">
      <c r="F85" s="68" t="s">
        <v>586</v>
      </c>
      <c r="AX85" s="40" t="s">
        <v>596</v>
      </c>
      <c r="AY85" s="40" t="s">
        <v>380</v>
      </c>
      <c r="AZ85" s="41">
        <v>1</v>
      </c>
      <c r="BA85" s="41">
        <v>10</v>
      </c>
      <c r="BB85" s="41">
        <v>12</v>
      </c>
      <c r="BC85" s="41">
        <v>15</v>
      </c>
      <c r="BD85" s="11" t="s">
        <v>381</v>
      </c>
      <c r="BE85" s="41">
        <v>96</v>
      </c>
    </row>
    <row r="86" spans="6:57" ht="252" x14ac:dyDescent="0.25">
      <c r="F86" s="68" t="s">
        <v>622</v>
      </c>
      <c r="AX86" s="38" t="s">
        <v>597</v>
      </c>
      <c r="AY86" s="38" t="s">
        <v>382</v>
      </c>
      <c r="AZ86" s="39">
        <v>4.4000000000000004</v>
      </c>
      <c r="BA86" s="39">
        <v>4.4000000000000004</v>
      </c>
      <c r="BB86" s="39">
        <v>4.4000000000000004</v>
      </c>
      <c r="BC86" s="39">
        <v>4.4000000000000004</v>
      </c>
      <c r="BD86" s="12" t="s">
        <v>383</v>
      </c>
      <c r="BE86" s="39">
        <v>97</v>
      </c>
    </row>
    <row r="87" spans="6:57" ht="144" x14ac:dyDescent="0.25">
      <c r="F87" s="68" t="s">
        <v>759</v>
      </c>
      <c r="AX87" s="40" t="s">
        <v>598</v>
      </c>
      <c r="AY87" s="40" t="s">
        <v>384</v>
      </c>
      <c r="AZ87" s="41">
        <v>20</v>
      </c>
      <c r="BA87" s="41">
        <v>20</v>
      </c>
      <c r="BB87" s="41">
        <v>20</v>
      </c>
      <c r="BC87" s="41">
        <v>20</v>
      </c>
      <c r="BD87" s="11" t="s">
        <v>730</v>
      </c>
      <c r="BE87" s="41">
        <v>98</v>
      </c>
    </row>
    <row r="88" spans="6:57" ht="360" x14ac:dyDescent="0.25">
      <c r="F88" s="68" t="s">
        <v>587</v>
      </c>
      <c r="AX88" s="38" t="s">
        <v>599</v>
      </c>
      <c r="AY88" s="39" t="s">
        <v>675</v>
      </c>
      <c r="AZ88" s="39">
        <v>20</v>
      </c>
      <c r="BA88" s="39">
        <v>20</v>
      </c>
      <c r="BB88" s="39">
        <v>20</v>
      </c>
      <c r="BC88" s="39">
        <v>20</v>
      </c>
      <c r="BD88" s="12" t="s">
        <v>385</v>
      </c>
      <c r="BE88" s="39">
        <v>99</v>
      </c>
    </row>
    <row r="89" spans="6:57" ht="204" x14ac:dyDescent="0.25">
      <c r="F89" s="68" t="s">
        <v>524</v>
      </c>
      <c r="AX89" s="40" t="s">
        <v>600</v>
      </c>
      <c r="AY89" s="40" t="s">
        <v>676</v>
      </c>
      <c r="AZ89" s="41">
        <v>30</v>
      </c>
      <c r="BA89" s="41">
        <v>32</v>
      </c>
      <c r="BB89" s="41">
        <v>33</v>
      </c>
      <c r="BC89" s="41">
        <v>35</v>
      </c>
      <c r="BD89" s="11" t="s">
        <v>731</v>
      </c>
      <c r="BE89" s="41">
        <v>100</v>
      </c>
    </row>
    <row r="90" spans="6:57" ht="216" x14ac:dyDescent="0.25">
      <c r="F90" s="68" t="s">
        <v>588</v>
      </c>
      <c r="AX90" s="38" t="s">
        <v>601</v>
      </c>
      <c r="AY90" s="38" t="s">
        <v>677</v>
      </c>
      <c r="AZ90" s="39">
        <v>6</v>
      </c>
      <c r="BA90" s="39">
        <v>8</v>
      </c>
      <c r="BB90" s="39">
        <v>9</v>
      </c>
      <c r="BC90" s="39">
        <v>10</v>
      </c>
      <c r="BD90" s="12" t="s">
        <v>732</v>
      </c>
      <c r="BE90" s="39">
        <v>101</v>
      </c>
    </row>
    <row r="91" spans="6:57" ht="216" x14ac:dyDescent="0.25">
      <c r="F91" s="68" t="s">
        <v>589</v>
      </c>
      <c r="AX91" s="40" t="s">
        <v>602</v>
      </c>
      <c r="AY91" s="40" t="s">
        <v>386</v>
      </c>
      <c r="AZ91" s="41">
        <v>5</v>
      </c>
      <c r="BA91" s="41">
        <v>7</v>
      </c>
      <c r="BB91" s="41">
        <v>9</v>
      </c>
      <c r="BC91" s="41">
        <v>10</v>
      </c>
      <c r="BD91" s="11" t="s">
        <v>387</v>
      </c>
      <c r="BE91" s="41">
        <v>102</v>
      </c>
    </row>
    <row r="92" spans="6:57" ht="96" x14ac:dyDescent="0.25">
      <c r="F92" s="68" t="s">
        <v>590</v>
      </c>
      <c r="AX92" s="38" t="s">
        <v>603</v>
      </c>
      <c r="AY92" s="38" t="s">
        <v>388</v>
      </c>
      <c r="AZ92" s="39">
        <v>50</v>
      </c>
      <c r="BA92" s="39">
        <v>200</v>
      </c>
      <c r="BB92" s="39">
        <v>250</v>
      </c>
      <c r="BC92" s="39">
        <v>300</v>
      </c>
      <c r="BD92" s="12" t="s">
        <v>389</v>
      </c>
      <c r="BE92" s="39">
        <v>103</v>
      </c>
    </row>
    <row r="93" spans="6:57" ht="240" x14ac:dyDescent="0.25">
      <c r="F93" s="68" t="s">
        <v>623</v>
      </c>
      <c r="AX93" s="40" t="s">
        <v>604</v>
      </c>
      <c r="AY93" s="40" t="s">
        <v>390</v>
      </c>
      <c r="AZ93" s="41">
        <v>2.78</v>
      </c>
      <c r="BA93" s="41">
        <v>3</v>
      </c>
      <c r="BB93" s="41">
        <v>3</v>
      </c>
      <c r="BC93" s="41">
        <v>3</v>
      </c>
      <c r="BD93" s="11" t="s">
        <v>391</v>
      </c>
      <c r="BE93" s="41">
        <v>106</v>
      </c>
    </row>
    <row r="94" spans="6:57" ht="144" x14ac:dyDescent="0.25">
      <c r="F94" s="68" t="s">
        <v>624</v>
      </c>
      <c r="AX94" s="38" t="s">
        <v>605</v>
      </c>
      <c r="AY94" s="38" t="s">
        <v>678</v>
      </c>
      <c r="AZ94" s="39">
        <v>2</v>
      </c>
      <c r="BA94" s="39">
        <v>3</v>
      </c>
      <c r="BB94" s="39">
        <v>4</v>
      </c>
      <c r="BC94" s="39">
        <v>5</v>
      </c>
      <c r="BD94" s="48" t="s">
        <v>733</v>
      </c>
      <c r="BE94" s="39">
        <v>107</v>
      </c>
    </row>
    <row r="95" spans="6:57" ht="180" x14ac:dyDescent="0.25">
      <c r="F95" s="68" t="s">
        <v>525</v>
      </c>
      <c r="AX95" s="40" t="s">
        <v>606</v>
      </c>
      <c r="AY95" s="40" t="s">
        <v>679</v>
      </c>
      <c r="AZ95" s="41">
        <v>1</v>
      </c>
      <c r="BA95" s="41">
        <v>3</v>
      </c>
      <c r="BB95" s="41">
        <v>5</v>
      </c>
      <c r="BC95" s="41">
        <v>7</v>
      </c>
      <c r="BD95" s="11" t="s">
        <v>392</v>
      </c>
      <c r="BE95" s="41">
        <v>108</v>
      </c>
    </row>
    <row r="96" spans="6:57" ht="324" x14ac:dyDescent="0.25">
      <c r="F96" s="68" t="s">
        <v>526</v>
      </c>
      <c r="AX96" s="38" t="s">
        <v>607</v>
      </c>
      <c r="AY96" s="38" t="s">
        <v>680</v>
      </c>
      <c r="AZ96" s="39">
        <v>3</v>
      </c>
      <c r="BA96" s="39">
        <v>8</v>
      </c>
      <c r="BB96" s="39">
        <v>10</v>
      </c>
      <c r="BC96" s="39">
        <v>12</v>
      </c>
      <c r="BD96" s="12" t="s">
        <v>393</v>
      </c>
      <c r="BE96" s="39">
        <v>110</v>
      </c>
    </row>
    <row r="97" spans="6:57" ht="112.5" x14ac:dyDescent="0.25">
      <c r="F97" s="68" t="s">
        <v>591</v>
      </c>
      <c r="AX97" s="63" t="s">
        <v>608</v>
      </c>
      <c r="AY97" s="63" t="s">
        <v>681</v>
      </c>
      <c r="AZ97" s="41">
        <v>3</v>
      </c>
      <c r="BA97" s="41">
        <v>5</v>
      </c>
      <c r="BB97" s="41">
        <v>5</v>
      </c>
      <c r="BC97" s="41">
        <v>5</v>
      </c>
      <c r="BD97" s="11" t="s">
        <v>394</v>
      </c>
      <c r="BE97" s="41">
        <v>111</v>
      </c>
    </row>
    <row r="98" spans="6:57" ht="120" x14ac:dyDescent="0.25">
      <c r="F98" s="68" t="s">
        <v>592</v>
      </c>
      <c r="AX98" s="38" t="s">
        <v>609</v>
      </c>
      <c r="AY98" s="38" t="s">
        <v>395</v>
      </c>
      <c r="AZ98" s="39">
        <v>2</v>
      </c>
      <c r="BA98" s="39">
        <v>4</v>
      </c>
      <c r="BB98" s="39">
        <v>6</v>
      </c>
      <c r="BC98" s="39">
        <v>8</v>
      </c>
      <c r="BD98" s="12" t="s">
        <v>396</v>
      </c>
      <c r="BE98" s="39">
        <v>112</v>
      </c>
    </row>
    <row r="99" spans="6:57" ht="168" x14ac:dyDescent="0.25">
      <c r="F99" s="68" t="s">
        <v>593</v>
      </c>
      <c r="AX99" s="40" t="s">
        <v>610</v>
      </c>
      <c r="AY99" s="11" t="s">
        <v>682</v>
      </c>
      <c r="AZ99" s="41">
        <v>0</v>
      </c>
      <c r="BA99" s="41">
        <v>10</v>
      </c>
      <c r="BB99" s="41">
        <v>12</v>
      </c>
      <c r="BC99" s="41">
        <v>14</v>
      </c>
      <c r="BD99" s="11" t="s">
        <v>610</v>
      </c>
      <c r="BE99" s="41">
        <v>113</v>
      </c>
    </row>
    <row r="100" spans="6:57" ht="192" x14ac:dyDescent="0.25">
      <c r="F100" s="68" t="s">
        <v>594</v>
      </c>
      <c r="AX100" s="38" t="s">
        <v>611</v>
      </c>
      <c r="AY100" s="38" t="s">
        <v>683</v>
      </c>
      <c r="AZ100" s="39">
        <v>0</v>
      </c>
      <c r="BA100" s="39">
        <v>0</v>
      </c>
      <c r="BB100" s="39">
        <v>6</v>
      </c>
      <c r="BC100" s="39">
        <v>9</v>
      </c>
      <c r="BD100" s="12" t="s">
        <v>734</v>
      </c>
      <c r="BE100" s="39">
        <v>114</v>
      </c>
    </row>
    <row r="101" spans="6:57" ht="204" x14ac:dyDescent="0.25">
      <c r="F101" s="68" t="s">
        <v>595</v>
      </c>
      <c r="AX101" s="40" t="s">
        <v>612</v>
      </c>
      <c r="AY101" s="40" t="s">
        <v>684</v>
      </c>
      <c r="AZ101" s="41">
        <v>0</v>
      </c>
      <c r="BA101" s="41">
        <v>0</v>
      </c>
      <c r="BB101" s="41">
        <v>6</v>
      </c>
      <c r="BC101" s="41">
        <v>9</v>
      </c>
      <c r="BD101" s="11" t="s">
        <v>735</v>
      </c>
      <c r="BE101" s="41">
        <v>115</v>
      </c>
    </row>
    <row r="102" spans="6:57" ht="156" x14ac:dyDescent="0.25">
      <c r="F102" s="68" t="s">
        <v>596</v>
      </c>
      <c r="AX102" s="38" t="s">
        <v>613</v>
      </c>
      <c r="AY102" s="38" t="s">
        <v>685</v>
      </c>
      <c r="AZ102" s="39">
        <v>0</v>
      </c>
      <c r="BA102" s="39">
        <v>0</v>
      </c>
      <c r="BB102" s="39">
        <v>3</v>
      </c>
      <c r="BC102" s="39">
        <v>4</v>
      </c>
      <c r="BD102" s="12" t="s">
        <v>736</v>
      </c>
      <c r="BE102" s="39">
        <v>116</v>
      </c>
    </row>
    <row r="103" spans="6:57" ht="168" x14ac:dyDescent="0.25">
      <c r="F103" s="68" t="s">
        <v>597</v>
      </c>
      <c r="AX103" s="40" t="s">
        <v>614</v>
      </c>
      <c r="AY103" s="40" t="s">
        <v>686</v>
      </c>
      <c r="AZ103" s="41">
        <v>0</v>
      </c>
      <c r="BA103" s="41">
        <v>0</v>
      </c>
      <c r="BB103" s="41">
        <v>30</v>
      </c>
      <c r="BC103" s="41">
        <v>60</v>
      </c>
      <c r="BD103" s="11" t="s">
        <v>348</v>
      </c>
      <c r="BE103" s="41">
        <v>117</v>
      </c>
    </row>
    <row r="104" spans="6:57" ht="72" x14ac:dyDescent="0.25">
      <c r="F104" s="68" t="s">
        <v>625</v>
      </c>
      <c r="AX104" s="38" t="s">
        <v>615</v>
      </c>
      <c r="AY104" s="38" t="s">
        <v>687</v>
      </c>
      <c r="AZ104" s="39">
        <v>0</v>
      </c>
      <c r="BA104" s="39">
        <v>0</v>
      </c>
      <c r="BB104" s="39">
        <v>1</v>
      </c>
      <c r="BC104" s="39">
        <v>0</v>
      </c>
      <c r="BD104" s="12" t="s">
        <v>737</v>
      </c>
      <c r="BE104" s="39">
        <v>118</v>
      </c>
    </row>
    <row r="105" spans="6:57" ht="252" x14ac:dyDescent="0.25">
      <c r="F105" s="68" t="s">
        <v>626</v>
      </c>
      <c r="AX105" s="40" t="s">
        <v>616</v>
      </c>
      <c r="AY105" s="40" t="s">
        <v>688</v>
      </c>
      <c r="AZ105" s="41">
        <v>0</v>
      </c>
      <c r="BA105" s="41">
        <v>0</v>
      </c>
      <c r="BB105" s="41">
        <v>10</v>
      </c>
      <c r="BC105" s="41">
        <v>10</v>
      </c>
      <c r="BD105" s="11" t="s">
        <v>738</v>
      </c>
      <c r="BE105" s="41">
        <v>119</v>
      </c>
    </row>
    <row r="106" spans="6:57" ht="108" x14ac:dyDescent="0.25">
      <c r="F106" s="68" t="s">
        <v>627</v>
      </c>
      <c r="AX106" s="38" t="s">
        <v>617</v>
      </c>
      <c r="AY106" s="38" t="s">
        <v>689</v>
      </c>
      <c r="AZ106" s="39">
        <v>0</v>
      </c>
      <c r="BA106" s="39">
        <v>0</v>
      </c>
      <c r="BB106" s="39">
        <v>1</v>
      </c>
      <c r="BC106" s="39">
        <v>0</v>
      </c>
      <c r="BD106" s="12" t="s">
        <v>739</v>
      </c>
      <c r="BE106" s="39">
        <v>120</v>
      </c>
    </row>
    <row r="107" spans="6:57" ht="120" x14ac:dyDescent="0.25">
      <c r="F107" s="68" t="s">
        <v>631</v>
      </c>
      <c r="AX107" s="40" t="s">
        <v>618</v>
      </c>
      <c r="AY107" s="40" t="s">
        <v>690</v>
      </c>
      <c r="AZ107" s="41">
        <v>0</v>
      </c>
      <c r="BA107" s="41">
        <v>0</v>
      </c>
      <c r="BB107" s="41">
        <v>25</v>
      </c>
      <c r="BC107" s="41">
        <v>25</v>
      </c>
      <c r="BD107" s="11" t="s">
        <v>740</v>
      </c>
      <c r="BE107" s="41">
        <v>121</v>
      </c>
    </row>
    <row r="108" spans="6:57" ht="72" x14ac:dyDescent="0.25">
      <c r="F108" s="68" t="s">
        <v>598</v>
      </c>
      <c r="AX108" s="38" t="s">
        <v>619</v>
      </c>
      <c r="AY108" s="38" t="s">
        <v>691</v>
      </c>
      <c r="AZ108" s="65" t="s">
        <v>705</v>
      </c>
      <c r="BA108" s="65">
        <v>8600</v>
      </c>
      <c r="BB108" s="65">
        <v>9000</v>
      </c>
      <c r="BC108" s="65">
        <v>9400</v>
      </c>
      <c r="BD108" s="12" t="s">
        <v>741</v>
      </c>
      <c r="BE108" s="39">
        <v>122</v>
      </c>
    </row>
    <row r="109" spans="6:57" ht="96" x14ac:dyDescent="0.25">
      <c r="F109" s="68" t="s">
        <v>599</v>
      </c>
      <c r="AX109" s="46" t="s">
        <v>620</v>
      </c>
      <c r="AY109" s="46" t="s">
        <v>692</v>
      </c>
      <c r="AZ109" s="66" t="s">
        <v>705</v>
      </c>
      <c r="BA109" s="66">
        <v>4</v>
      </c>
      <c r="BB109" s="66">
        <v>5</v>
      </c>
      <c r="BC109" s="66">
        <v>6</v>
      </c>
      <c r="BD109" s="44" t="s">
        <v>742</v>
      </c>
      <c r="BE109" s="41">
        <v>123</v>
      </c>
    </row>
    <row r="110" spans="6:57" ht="108" x14ac:dyDescent="0.25">
      <c r="F110" s="68" t="s">
        <v>600</v>
      </c>
      <c r="AX110" s="47" t="s">
        <v>621</v>
      </c>
      <c r="AY110" s="47" t="s">
        <v>693</v>
      </c>
      <c r="AZ110" s="43" t="s">
        <v>705</v>
      </c>
      <c r="BA110" s="43" t="s">
        <v>705</v>
      </c>
      <c r="BB110" s="43">
        <v>1</v>
      </c>
      <c r="BC110" s="43" t="s">
        <v>705</v>
      </c>
      <c r="BD110" s="42" t="s">
        <v>743</v>
      </c>
      <c r="BE110" s="39">
        <v>124</v>
      </c>
    </row>
    <row r="111" spans="6:57" ht="132" x14ac:dyDescent="0.25">
      <c r="F111" s="68" t="s">
        <v>601</v>
      </c>
      <c r="AX111" s="40" t="s">
        <v>622</v>
      </c>
      <c r="AY111" s="40" t="s">
        <v>694</v>
      </c>
      <c r="AZ111" s="41" t="s">
        <v>705</v>
      </c>
      <c r="BA111" s="41">
        <v>80</v>
      </c>
      <c r="BB111" s="41">
        <v>100</v>
      </c>
      <c r="BC111" s="45" t="s">
        <v>705</v>
      </c>
      <c r="BD111" s="11" t="s">
        <v>744</v>
      </c>
      <c r="BE111" s="41">
        <v>125</v>
      </c>
    </row>
    <row r="112" spans="6:57" ht="228" x14ac:dyDescent="0.25">
      <c r="F112" s="68" t="s">
        <v>602</v>
      </c>
      <c r="AX112" s="38" t="s">
        <v>623</v>
      </c>
      <c r="AY112" s="38" t="s">
        <v>695</v>
      </c>
      <c r="AZ112" s="39" t="s">
        <v>705</v>
      </c>
      <c r="BA112" s="39" t="s">
        <v>705</v>
      </c>
      <c r="BB112" s="39">
        <v>80</v>
      </c>
      <c r="BC112" s="43">
        <v>100</v>
      </c>
      <c r="BD112" s="12" t="s">
        <v>368</v>
      </c>
      <c r="BE112" s="39">
        <v>126</v>
      </c>
    </row>
    <row r="113" spans="6:57" ht="180" x14ac:dyDescent="0.25">
      <c r="F113" s="68" t="s">
        <v>630</v>
      </c>
      <c r="AX113" s="40" t="s">
        <v>624</v>
      </c>
      <c r="AY113" s="40" t="s">
        <v>696</v>
      </c>
      <c r="AZ113" s="41" t="s">
        <v>705</v>
      </c>
      <c r="BA113" s="41">
        <v>70</v>
      </c>
      <c r="BB113" s="41">
        <v>75</v>
      </c>
      <c r="BC113" s="45">
        <v>80</v>
      </c>
      <c r="BD113" s="11" t="s">
        <v>368</v>
      </c>
      <c r="BE113" s="41">
        <v>127</v>
      </c>
    </row>
    <row r="114" spans="6:57" ht="101.25" x14ac:dyDescent="0.25">
      <c r="F114" s="68" t="s">
        <v>603</v>
      </c>
      <c r="AX114" s="39" t="s">
        <v>625</v>
      </c>
      <c r="AY114" s="64" t="s">
        <v>697</v>
      </c>
      <c r="AZ114" s="39" t="s">
        <v>705</v>
      </c>
      <c r="BA114" s="39" t="s">
        <v>705</v>
      </c>
      <c r="BB114" s="39">
        <v>200</v>
      </c>
      <c r="BC114" s="39">
        <v>200</v>
      </c>
      <c r="BD114" s="12" t="s">
        <v>745</v>
      </c>
      <c r="BE114" s="39">
        <v>128</v>
      </c>
    </row>
    <row r="115" spans="6:57" ht="108" x14ac:dyDescent="0.25">
      <c r="F115" s="68" t="s">
        <v>604</v>
      </c>
      <c r="AX115" s="40" t="s">
        <v>626</v>
      </c>
      <c r="AY115" s="40" t="s">
        <v>698</v>
      </c>
      <c r="AZ115" s="41" t="s">
        <v>705</v>
      </c>
      <c r="BA115" s="41" t="s">
        <v>705</v>
      </c>
      <c r="BB115" s="41">
        <v>200</v>
      </c>
      <c r="BC115" s="41">
        <v>200</v>
      </c>
      <c r="BD115" s="11" t="s">
        <v>746</v>
      </c>
      <c r="BE115" s="39">
        <v>129</v>
      </c>
    </row>
    <row r="116" spans="6:57" ht="156" x14ac:dyDescent="0.25">
      <c r="F116" s="68" t="s">
        <v>605</v>
      </c>
      <c r="AX116" s="38" t="s">
        <v>627</v>
      </c>
      <c r="AY116" s="38" t="s">
        <v>699</v>
      </c>
      <c r="AZ116" s="39" t="s">
        <v>705</v>
      </c>
      <c r="BA116" s="39">
        <v>400</v>
      </c>
      <c r="BB116" s="39">
        <v>450</v>
      </c>
      <c r="BC116" s="39">
        <v>500</v>
      </c>
      <c r="BD116" s="12" t="s">
        <v>747</v>
      </c>
      <c r="BE116" s="39">
        <v>130</v>
      </c>
    </row>
    <row r="117" spans="6:57" ht="180" x14ac:dyDescent="0.25">
      <c r="F117" s="68" t="s">
        <v>628</v>
      </c>
      <c r="AX117" s="40" t="s">
        <v>628</v>
      </c>
      <c r="AY117" s="40" t="s">
        <v>700</v>
      </c>
      <c r="AZ117" s="41" t="s">
        <v>705</v>
      </c>
      <c r="BA117" s="41" t="s">
        <v>705</v>
      </c>
      <c r="BB117" s="67">
        <v>3</v>
      </c>
      <c r="BC117" s="67">
        <v>4</v>
      </c>
      <c r="BD117" s="11" t="s">
        <v>748</v>
      </c>
      <c r="BE117" s="39">
        <v>131</v>
      </c>
    </row>
    <row r="118" spans="6:57" ht="96" x14ac:dyDescent="0.25">
      <c r="F118" s="68" t="s">
        <v>606</v>
      </c>
      <c r="AX118" s="38" t="s">
        <v>629</v>
      </c>
      <c r="AY118" s="38" t="s">
        <v>701</v>
      </c>
      <c r="AZ118" s="39" t="s">
        <v>705</v>
      </c>
      <c r="BA118" s="39" t="s">
        <v>705</v>
      </c>
      <c r="BB118" s="39">
        <v>1</v>
      </c>
      <c r="BC118" s="39">
        <v>2</v>
      </c>
      <c r="BD118" s="12" t="s">
        <v>749</v>
      </c>
      <c r="BE118" s="39">
        <v>132</v>
      </c>
    </row>
    <row r="119" spans="6:57" ht="102" x14ac:dyDescent="0.25">
      <c r="F119" s="68" t="s">
        <v>607</v>
      </c>
      <c r="AX119" s="46" t="s">
        <v>630</v>
      </c>
      <c r="AY119" s="46" t="s">
        <v>702</v>
      </c>
      <c r="AZ119" s="41" t="s">
        <v>705</v>
      </c>
      <c r="BA119" s="41" t="s">
        <v>705</v>
      </c>
      <c r="BB119" s="41">
        <v>1</v>
      </c>
      <c r="BC119" s="45">
        <v>0</v>
      </c>
      <c r="BD119" s="11" t="s">
        <v>750</v>
      </c>
      <c r="BE119" s="39">
        <v>133</v>
      </c>
    </row>
    <row r="120" spans="6:57" ht="51" x14ac:dyDescent="0.25">
      <c r="F120" s="68" t="s">
        <v>608</v>
      </c>
      <c r="AX120" s="47" t="s">
        <v>631</v>
      </c>
      <c r="AY120" s="47" t="s">
        <v>703</v>
      </c>
      <c r="AZ120" s="39" t="s">
        <v>705</v>
      </c>
      <c r="BA120" s="39" t="s">
        <v>705</v>
      </c>
      <c r="BB120" s="39">
        <v>1</v>
      </c>
      <c r="BC120" s="43">
        <v>0</v>
      </c>
      <c r="BD120" s="12" t="s">
        <v>750</v>
      </c>
      <c r="BE120" s="39">
        <v>134</v>
      </c>
    </row>
    <row r="121" spans="6:57" ht="72" x14ac:dyDescent="0.25">
      <c r="F121" s="68" t="s">
        <v>609</v>
      </c>
      <c r="AX121" s="40" t="s">
        <v>632</v>
      </c>
      <c r="AY121" s="40" t="s">
        <v>704</v>
      </c>
      <c r="AZ121" s="41" t="s">
        <v>705</v>
      </c>
      <c r="BA121" s="41" t="s">
        <v>705</v>
      </c>
      <c r="BB121" s="41">
        <v>1000</v>
      </c>
      <c r="BC121" s="41">
        <v>1500</v>
      </c>
      <c r="BD121" s="11" t="s">
        <v>751</v>
      </c>
      <c r="BE121" s="39">
        <v>135</v>
      </c>
    </row>
    <row r="122" spans="6:57" ht="76.5" x14ac:dyDescent="0.25">
      <c r="F122" s="68" t="s">
        <v>613</v>
      </c>
      <c r="AX122" s="1" t="s">
        <v>764</v>
      </c>
      <c r="AY122" s="1" t="s">
        <v>461</v>
      </c>
      <c r="AZ122" s="61">
        <v>1</v>
      </c>
      <c r="BA122" s="61">
        <v>1</v>
      </c>
      <c r="BB122" s="61">
        <v>1</v>
      </c>
      <c r="BC122" s="61">
        <v>1</v>
      </c>
      <c r="BD122" s="61" t="s">
        <v>462</v>
      </c>
      <c r="BE122" s="1" t="s">
        <v>406</v>
      </c>
    </row>
    <row r="123" spans="6:57" ht="191.25" x14ac:dyDescent="0.25">
      <c r="F123" s="28"/>
      <c r="AX123" s="1" t="s">
        <v>223</v>
      </c>
      <c r="AY123" s="1" t="s">
        <v>461</v>
      </c>
      <c r="AZ123" s="61">
        <v>1</v>
      </c>
      <c r="BA123" s="61">
        <v>1</v>
      </c>
      <c r="BB123" s="61">
        <v>1</v>
      </c>
      <c r="BC123" s="61">
        <v>1</v>
      </c>
      <c r="BD123" s="61" t="s">
        <v>463</v>
      </c>
      <c r="BE123" s="1" t="s">
        <v>407</v>
      </c>
    </row>
    <row r="124" spans="6:57" ht="229.5" x14ac:dyDescent="0.25">
      <c r="F124" s="28"/>
      <c r="AX124" s="1" t="s">
        <v>231</v>
      </c>
      <c r="AY124" s="1" t="s">
        <v>461</v>
      </c>
      <c r="AZ124" s="61">
        <v>1</v>
      </c>
      <c r="BA124" s="61">
        <v>1</v>
      </c>
      <c r="BB124" s="61">
        <v>1</v>
      </c>
      <c r="BC124" s="61">
        <v>1</v>
      </c>
      <c r="BD124" s="61" t="s">
        <v>464</v>
      </c>
      <c r="BE124" s="1" t="s">
        <v>408</v>
      </c>
    </row>
    <row r="125" spans="6:57" ht="178.5" x14ac:dyDescent="0.25">
      <c r="F125" s="28"/>
      <c r="AX125" s="1" t="s">
        <v>762</v>
      </c>
      <c r="AY125" s="1" t="s">
        <v>461</v>
      </c>
      <c r="AZ125" s="61">
        <v>1</v>
      </c>
      <c r="BA125" s="61">
        <v>1</v>
      </c>
      <c r="BB125" s="61">
        <v>1</v>
      </c>
      <c r="BC125" s="61">
        <v>1</v>
      </c>
      <c r="BD125" s="61" t="s">
        <v>465</v>
      </c>
      <c r="BE125" s="1" t="s">
        <v>409</v>
      </c>
    </row>
    <row r="126" spans="6:57" ht="140.25" x14ac:dyDescent="0.25">
      <c r="F126" s="28"/>
      <c r="AX126" s="1" t="s">
        <v>763</v>
      </c>
      <c r="AY126" s="1" t="s">
        <v>461</v>
      </c>
      <c r="AZ126" s="61">
        <v>1</v>
      </c>
      <c r="BA126" s="61">
        <v>1</v>
      </c>
      <c r="BB126" s="61">
        <v>1</v>
      </c>
      <c r="BC126" s="61">
        <v>1</v>
      </c>
      <c r="BD126" s="61" t="s">
        <v>466</v>
      </c>
      <c r="BE126" s="1" t="s">
        <v>410</v>
      </c>
    </row>
    <row r="127" spans="6:57" ht="280.5" x14ac:dyDescent="0.25">
      <c r="F127" s="28"/>
      <c r="AX127" s="1" t="s">
        <v>240</v>
      </c>
      <c r="AY127" s="1" t="s">
        <v>461</v>
      </c>
      <c r="AZ127" s="61">
        <v>1</v>
      </c>
      <c r="BA127" s="61">
        <v>1</v>
      </c>
      <c r="BB127" s="61">
        <v>1</v>
      </c>
      <c r="BC127" s="61">
        <v>1</v>
      </c>
      <c r="BD127" s="61" t="s">
        <v>467</v>
      </c>
      <c r="BE127" s="1" t="s">
        <v>411</v>
      </c>
    </row>
    <row r="128" spans="6:57" ht="216.75" x14ac:dyDescent="0.25">
      <c r="F128" s="28"/>
      <c r="AX128" s="1" t="s">
        <v>242</v>
      </c>
      <c r="AY128" s="1" t="s">
        <v>461</v>
      </c>
      <c r="AZ128" s="61">
        <v>1</v>
      </c>
      <c r="BA128" s="61">
        <v>1</v>
      </c>
      <c r="BB128" s="61">
        <v>1</v>
      </c>
      <c r="BC128" s="61">
        <v>1</v>
      </c>
      <c r="BD128" s="61" t="s">
        <v>468</v>
      </c>
      <c r="BE128" s="1" t="s">
        <v>412</v>
      </c>
    </row>
    <row r="129" spans="6:57" ht="102" x14ac:dyDescent="0.25">
      <c r="F129" s="28"/>
      <c r="AX129" s="1" t="s">
        <v>244</v>
      </c>
      <c r="AY129" s="1" t="s">
        <v>461</v>
      </c>
      <c r="AZ129" s="61">
        <v>1</v>
      </c>
      <c r="BA129" s="61">
        <v>1</v>
      </c>
      <c r="BB129" s="61">
        <v>1</v>
      </c>
      <c r="BC129" s="61">
        <v>1</v>
      </c>
      <c r="BD129" s="61" t="s">
        <v>469</v>
      </c>
      <c r="BE129" s="1" t="s">
        <v>413</v>
      </c>
    </row>
    <row r="130" spans="6:57" ht="369.75" x14ac:dyDescent="0.25">
      <c r="F130" s="28"/>
      <c r="AX130" s="1" t="s">
        <v>247</v>
      </c>
      <c r="AY130" s="1" t="s">
        <v>461</v>
      </c>
      <c r="AZ130" s="61">
        <v>1</v>
      </c>
      <c r="BA130" s="61">
        <v>1</v>
      </c>
      <c r="BB130" s="61">
        <v>1</v>
      </c>
      <c r="BC130" s="61">
        <v>1</v>
      </c>
      <c r="BD130" s="61" t="s">
        <v>470</v>
      </c>
      <c r="BE130" s="1" t="s">
        <v>414</v>
      </c>
    </row>
    <row r="131" spans="6:57" ht="89.25" x14ac:dyDescent="0.25">
      <c r="F131" s="28"/>
      <c r="AX131" s="1" t="s">
        <v>249</v>
      </c>
      <c r="AY131" s="1" t="s">
        <v>461</v>
      </c>
      <c r="AZ131" s="61">
        <v>1</v>
      </c>
      <c r="BA131" s="61">
        <v>1</v>
      </c>
      <c r="BB131" s="61">
        <v>1</v>
      </c>
      <c r="BC131" s="61">
        <v>1</v>
      </c>
      <c r="BD131" s="61" t="s">
        <v>469</v>
      </c>
      <c r="BE131" s="1" t="s">
        <v>415</v>
      </c>
    </row>
    <row r="132" spans="6:57" ht="102" x14ac:dyDescent="0.25">
      <c r="F132" s="28"/>
      <c r="AX132" s="1" t="s">
        <v>251</v>
      </c>
      <c r="AY132" s="1" t="s">
        <v>461</v>
      </c>
      <c r="AZ132" s="61">
        <v>1</v>
      </c>
      <c r="BA132" s="61">
        <v>1</v>
      </c>
      <c r="BB132" s="61">
        <v>1</v>
      </c>
      <c r="BC132" s="61">
        <v>1</v>
      </c>
      <c r="BD132" s="61" t="s">
        <v>471</v>
      </c>
      <c r="BE132" s="1" t="s">
        <v>416</v>
      </c>
    </row>
    <row r="133" spans="6:57" ht="216.75" x14ac:dyDescent="0.25">
      <c r="F133" s="28"/>
      <c r="AX133" s="1" t="s">
        <v>253</v>
      </c>
      <c r="AY133" s="1" t="s">
        <v>461</v>
      </c>
      <c r="AZ133" s="61">
        <v>1</v>
      </c>
      <c r="BA133" s="61">
        <v>1</v>
      </c>
      <c r="BB133" s="61">
        <v>1</v>
      </c>
      <c r="BC133" s="61">
        <v>1</v>
      </c>
      <c r="BD133" s="61" t="s">
        <v>472</v>
      </c>
      <c r="BE133" s="1" t="s">
        <v>417</v>
      </c>
    </row>
    <row r="134" spans="6:57" ht="395.25" x14ac:dyDescent="0.25">
      <c r="F134" s="28"/>
      <c r="AX134" s="1" t="s">
        <v>255</v>
      </c>
      <c r="AY134" s="1" t="s">
        <v>461</v>
      </c>
      <c r="AZ134" s="61">
        <v>1</v>
      </c>
      <c r="BA134" s="61">
        <v>1</v>
      </c>
      <c r="BB134" s="61">
        <v>1</v>
      </c>
      <c r="BC134" s="61">
        <v>1</v>
      </c>
      <c r="BD134" s="61" t="s">
        <v>473</v>
      </c>
      <c r="BE134" s="1" t="s">
        <v>418</v>
      </c>
    </row>
    <row r="135" spans="6:57" ht="229.5" x14ac:dyDescent="0.25">
      <c r="F135" s="28"/>
      <c r="AX135" s="1" t="s">
        <v>257</v>
      </c>
      <c r="AY135" s="1" t="s">
        <v>461</v>
      </c>
      <c r="AZ135" s="61">
        <v>1</v>
      </c>
      <c r="BA135" s="61">
        <v>1</v>
      </c>
      <c r="BB135" s="61">
        <v>1</v>
      </c>
      <c r="BC135" s="61">
        <v>1</v>
      </c>
      <c r="BD135" s="61" t="s">
        <v>474</v>
      </c>
      <c r="BE135" s="1" t="s">
        <v>419</v>
      </c>
    </row>
    <row r="136" spans="6:57" ht="165.75" x14ac:dyDescent="0.25">
      <c r="F136" s="28"/>
      <c r="AX136" s="1" t="s">
        <v>259</v>
      </c>
      <c r="AY136" s="1" t="s">
        <v>461</v>
      </c>
      <c r="AZ136" s="61">
        <v>1</v>
      </c>
      <c r="BA136" s="61">
        <v>1</v>
      </c>
      <c r="BB136" s="61">
        <v>1</v>
      </c>
      <c r="BC136" s="61">
        <v>1</v>
      </c>
      <c r="BD136" s="61" t="s">
        <v>475</v>
      </c>
      <c r="BE136" s="1" t="s">
        <v>420</v>
      </c>
    </row>
    <row r="137" spans="6:57" ht="140.25" x14ac:dyDescent="0.25">
      <c r="F137" s="28"/>
      <c r="AX137" s="1" t="s">
        <v>261</v>
      </c>
      <c r="AY137" s="1" t="s">
        <v>461</v>
      </c>
      <c r="AZ137" s="61">
        <v>1</v>
      </c>
      <c r="BA137" s="61">
        <v>1</v>
      </c>
      <c r="BB137" s="61">
        <v>1</v>
      </c>
      <c r="BC137" s="61">
        <v>1</v>
      </c>
      <c r="BD137" s="61" t="s">
        <v>476</v>
      </c>
      <c r="BE137" s="1" t="s">
        <v>421</v>
      </c>
    </row>
    <row r="138" spans="6:57" ht="114.75" x14ac:dyDescent="0.25">
      <c r="F138" s="28"/>
      <c r="AX138" s="1" t="s">
        <v>215</v>
      </c>
      <c r="AY138" s="1" t="s">
        <v>461</v>
      </c>
      <c r="AZ138" s="61">
        <v>1</v>
      </c>
      <c r="BA138" s="61">
        <v>1</v>
      </c>
      <c r="BB138" s="61">
        <v>1</v>
      </c>
      <c r="BC138" s="61">
        <v>1</v>
      </c>
      <c r="BD138" s="61" t="s">
        <v>477</v>
      </c>
      <c r="BE138" s="1" t="s">
        <v>422</v>
      </c>
    </row>
    <row r="139" spans="6:57" ht="178.5" x14ac:dyDescent="0.25">
      <c r="F139" s="28"/>
      <c r="AX139" s="1" t="s">
        <v>225</v>
      </c>
      <c r="AY139" s="1" t="s">
        <v>461</v>
      </c>
      <c r="AZ139" s="61">
        <v>1</v>
      </c>
      <c r="BA139" s="61">
        <v>1</v>
      </c>
      <c r="BB139" s="61">
        <v>1</v>
      </c>
      <c r="BC139" s="61">
        <v>1</v>
      </c>
      <c r="BD139" s="61" t="s">
        <v>478</v>
      </c>
      <c r="BE139" s="1" t="s">
        <v>423</v>
      </c>
    </row>
    <row r="140" spans="6:57" ht="229.5" x14ac:dyDescent="0.25">
      <c r="F140" s="28"/>
      <c r="AX140" s="1" t="s">
        <v>217</v>
      </c>
      <c r="AY140" s="1" t="s">
        <v>461</v>
      </c>
      <c r="AZ140" s="61">
        <v>1</v>
      </c>
      <c r="BA140" s="61">
        <v>1</v>
      </c>
      <c r="BB140" s="61">
        <v>1</v>
      </c>
      <c r="BC140" s="61">
        <v>1</v>
      </c>
      <c r="BD140" s="61" t="s">
        <v>479</v>
      </c>
      <c r="BE140" s="1" t="s">
        <v>424</v>
      </c>
    </row>
    <row r="141" spans="6:57" ht="140.25" x14ac:dyDescent="0.25">
      <c r="F141" s="28"/>
      <c r="AX141" s="1" t="s">
        <v>227</v>
      </c>
      <c r="AY141" s="1" t="s">
        <v>461</v>
      </c>
      <c r="AZ141" s="61">
        <v>1</v>
      </c>
      <c r="BA141" s="61">
        <v>1</v>
      </c>
      <c r="BB141" s="61">
        <v>1</v>
      </c>
      <c r="BC141" s="61">
        <v>1</v>
      </c>
      <c r="BD141" s="61" t="s">
        <v>480</v>
      </c>
      <c r="BE141" s="1" t="s">
        <v>425</v>
      </c>
    </row>
    <row r="142" spans="6:57" ht="114.75" x14ac:dyDescent="0.25">
      <c r="F142" s="28"/>
      <c r="AX142" s="1" t="s">
        <v>232</v>
      </c>
      <c r="AY142" s="1" t="s">
        <v>461</v>
      </c>
      <c r="AZ142" s="61">
        <v>1</v>
      </c>
      <c r="BA142" s="61">
        <v>1</v>
      </c>
      <c r="BB142" s="61">
        <v>1</v>
      </c>
      <c r="BC142" s="61">
        <v>1</v>
      </c>
      <c r="BD142" s="61" t="s">
        <v>481</v>
      </c>
      <c r="BE142" s="1" t="s">
        <v>426</v>
      </c>
    </row>
    <row r="143" spans="6:57" ht="140.25" x14ac:dyDescent="0.25">
      <c r="F143" s="28"/>
      <c r="AX143" s="1" t="s">
        <v>235</v>
      </c>
      <c r="AY143" s="1" t="s">
        <v>461</v>
      </c>
      <c r="AZ143" s="61">
        <v>1</v>
      </c>
      <c r="BA143" s="61">
        <v>1</v>
      </c>
      <c r="BB143" s="61">
        <v>1</v>
      </c>
      <c r="BC143" s="61">
        <v>1</v>
      </c>
      <c r="BD143" s="61" t="s">
        <v>481</v>
      </c>
      <c r="BE143" s="1" t="s">
        <v>427</v>
      </c>
    </row>
    <row r="144" spans="6:57" ht="127.5" x14ac:dyDescent="0.25">
      <c r="F144" s="28"/>
      <c r="AX144" s="1" t="s">
        <v>238</v>
      </c>
      <c r="AY144" s="1" t="s">
        <v>461</v>
      </c>
      <c r="AZ144" s="61">
        <v>1</v>
      </c>
      <c r="BA144" s="61">
        <v>1</v>
      </c>
      <c r="BB144" s="61">
        <v>1</v>
      </c>
      <c r="BC144" s="61">
        <v>1</v>
      </c>
      <c r="BD144" s="61" t="s">
        <v>482</v>
      </c>
      <c r="BE144" s="1" t="s">
        <v>428</v>
      </c>
    </row>
    <row r="145" spans="6:57" ht="140.25" x14ac:dyDescent="0.25">
      <c r="F145" s="28"/>
      <c r="AX145" s="1" t="s">
        <v>241</v>
      </c>
      <c r="AY145" s="1" t="s">
        <v>461</v>
      </c>
      <c r="AZ145" s="61">
        <v>1</v>
      </c>
      <c r="BA145" s="61">
        <v>1</v>
      </c>
      <c r="BB145" s="61">
        <v>1</v>
      </c>
      <c r="BC145" s="61">
        <v>1</v>
      </c>
      <c r="BD145" s="61" t="s">
        <v>483</v>
      </c>
      <c r="BE145" s="1" t="s">
        <v>429</v>
      </c>
    </row>
    <row r="146" spans="6:57" ht="102" x14ac:dyDescent="0.25">
      <c r="F146" s="28"/>
      <c r="AX146" s="1" t="s">
        <v>243</v>
      </c>
      <c r="AY146" s="1" t="s">
        <v>461</v>
      </c>
      <c r="AZ146" s="61">
        <v>1</v>
      </c>
      <c r="BA146" s="61">
        <v>1</v>
      </c>
      <c r="BB146" s="61">
        <v>1</v>
      </c>
      <c r="BC146" s="61">
        <v>1</v>
      </c>
      <c r="BD146" s="61" t="s">
        <v>484</v>
      </c>
      <c r="BE146" s="1" t="s">
        <v>430</v>
      </c>
    </row>
    <row r="147" spans="6:57" ht="114.75" x14ac:dyDescent="0.25">
      <c r="F147" s="28"/>
      <c r="AX147" s="1" t="s">
        <v>245</v>
      </c>
      <c r="AY147" s="1" t="s">
        <v>461</v>
      </c>
      <c r="AZ147" s="61">
        <v>1</v>
      </c>
      <c r="BA147" s="61">
        <v>1</v>
      </c>
      <c r="BB147" s="61">
        <v>1</v>
      </c>
      <c r="BC147" s="61">
        <v>1</v>
      </c>
      <c r="BD147" s="61" t="s">
        <v>485</v>
      </c>
      <c r="BE147" s="1" t="s">
        <v>431</v>
      </c>
    </row>
    <row r="148" spans="6:57" ht="293.25" x14ac:dyDescent="0.25">
      <c r="F148" s="28"/>
      <c r="AX148" s="1" t="s">
        <v>248</v>
      </c>
      <c r="AY148" s="1" t="s">
        <v>461</v>
      </c>
      <c r="AZ148" s="61">
        <v>1</v>
      </c>
      <c r="BA148" s="61">
        <v>1</v>
      </c>
      <c r="BB148" s="61">
        <v>1</v>
      </c>
      <c r="BC148" s="61">
        <v>1</v>
      </c>
      <c r="BD148" s="61" t="s">
        <v>486</v>
      </c>
      <c r="BE148" s="1" t="s">
        <v>432</v>
      </c>
    </row>
    <row r="149" spans="6:57" ht="140.25" x14ac:dyDescent="0.25">
      <c r="F149" s="28"/>
      <c r="AX149" s="1" t="s">
        <v>250</v>
      </c>
      <c r="AY149" s="1" t="s">
        <v>461</v>
      </c>
      <c r="AZ149" s="61">
        <v>1</v>
      </c>
      <c r="BA149" s="61">
        <v>1</v>
      </c>
      <c r="BB149" s="61">
        <v>1</v>
      </c>
      <c r="BC149" s="61">
        <v>1</v>
      </c>
      <c r="BD149" s="61" t="s">
        <v>487</v>
      </c>
      <c r="BE149" s="1" t="s">
        <v>433</v>
      </c>
    </row>
    <row r="150" spans="6:57" ht="89.25" x14ac:dyDescent="0.25">
      <c r="F150" s="28"/>
      <c r="AX150" s="1" t="s">
        <v>252</v>
      </c>
      <c r="AY150" s="1" t="s">
        <v>461</v>
      </c>
      <c r="AZ150" s="61">
        <v>1</v>
      </c>
      <c r="BA150" s="61">
        <v>1</v>
      </c>
      <c r="BB150" s="61">
        <v>1</v>
      </c>
      <c r="BC150" s="61">
        <v>1</v>
      </c>
      <c r="BD150" s="61" t="s">
        <v>488</v>
      </c>
      <c r="BE150" s="1" t="s">
        <v>434</v>
      </c>
    </row>
    <row r="151" spans="6:57" ht="89.25" x14ac:dyDescent="0.25">
      <c r="F151" s="28"/>
      <c r="AX151" s="1" t="s">
        <v>254</v>
      </c>
      <c r="AY151" s="1" t="s">
        <v>461</v>
      </c>
      <c r="AZ151" s="61">
        <v>1</v>
      </c>
      <c r="BA151" s="61">
        <v>1</v>
      </c>
      <c r="BB151" s="61">
        <v>1</v>
      </c>
      <c r="BC151" s="61">
        <v>1</v>
      </c>
      <c r="BD151" s="61" t="s">
        <v>489</v>
      </c>
      <c r="BE151" s="1" t="s">
        <v>435</v>
      </c>
    </row>
    <row r="152" spans="6:57" ht="89.25" x14ac:dyDescent="0.25">
      <c r="F152" s="28"/>
      <c r="AX152" s="1" t="s">
        <v>256</v>
      </c>
      <c r="AY152" s="1" t="s">
        <v>461</v>
      </c>
      <c r="AZ152" s="61">
        <v>1</v>
      </c>
      <c r="BA152" s="61">
        <v>1</v>
      </c>
      <c r="BB152" s="61">
        <v>1</v>
      </c>
      <c r="BC152" s="61">
        <v>1</v>
      </c>
      <c r="BD152" s="61" t="s">
        <v>490</v>
      </c>
      <c r="BE152" s="1" t="s">
        <v>436</v>
      </c>
    </row>
    <row r="153" spans="6:57" ht="114.75" x14ac:dyDescent="0.25">
      <c r="F153" s="28"/>
      <c r="AX153" s="1" t="s">
        <v>258</v>
      </c>
      <c r="AY153" s="1" t="s">
        <v>461</v>
      </c>
      <c r="AZ153" s="61">
        <v>1</v>
      </c>
      <c r="BA153" s="61">
        <v>1</v>
      </c>
      <c r="BB153" s="61">
        <v>1</v>
      </c>
      <c r="BC153" s="61">
        <v>1</v>
      </c>
      <c r="BD153" s="61" t="s">
        <v>491</v>
      </c>
      <c r="BE153" s="1" t="s">
        <v>437</v>
      </c>
    </row>
    <row r="154" spans="6:57" ht="204" x14ac:dyDescent="0.25">
      <c r="F154" s="28"/>
      <c r="AX154" s="1" t="s">
        <v>260</v>
      </c>
      <c r="AY154" s="1" t="s">
        <v>461</v>
      </c>
      <c r="AZ154" s="61">
        <v>1</v>
      </c>
      <c r="BA154" s="61">
        <v>1</v>
      </c>
      <c r="BB154" s="61">
        <v>1</v>
      </c>
      <c r="BC154" s="61">
        <v>1</v>
      </c>
      <c r="BD154" s="61" t="s">
        <v>492</v>
      </c>
      <c r="BE154" s="1" t="s">
        <v>438</v>
      </c>
    </row>
    <row r="155" spans="6:57" ht="114.75" x14ac:dyDescent="0.25">
      <c r="F155" s="28"/>
      <c r="AX155" s="30" t="s">
        <v>262</v>
      </c>
      <c r="AY155" s="1" t="s">
        <v>461</v>
      </c>
      <c r="AZ155" s="61">
        <v>1</v>
      </c>
      <c r="BA155" s="61">
        <v>1</v>
      </c>
      <c r="BB155" s="61">
        <v>1</v>
      </c>
      <c r="BC155" s="61">
        <v>1</v>
      </c>
      <c r="BD155" s="61" t="s">
        <v>493</v>
      </c>
      <c r="BE155" s="1" t="s">
        <v>439</v>
      </c>
    </row>
    <row r="156" spans="6:57" ht="127.5" x14ac:dyDescent="0.25">
      <c r="F156" s="28"/>
      <c r="AX156" s="1" t="s">
        <v>263</v>
      </c>
      <c r="AY156" s="1" t="s">
        <v>461</v>
      </c>
      <c r="AZ156" s="61">
        <v>1</v>
      </c>
      <c r="BA156" s="61">
        <v>1</v>
      </c>
      <c r="BB156" s="61">
        <v>1</v>
      </c>
      <c r="BC156" s="61">
        <v>1</v>
      </c>
      <c r="BD156" s="61" t="s">
        <v>494</v>
      </c>
      <c r="BE156" s="1" t="s">
        <v>440</v>
      </c>
    </row>
    <row r="157" spans="6:57" ht="89.25" x14ac:dyDescent="0.25">
      <c r="F157" s="28"/>
      <c r="AX157" s="1" t="s">
        <v>264</v>
      </c>
      <c r="AY157" s="1" t="s">
        <v>461</v>
      </c>
      <c r="AZ157" s="61">
        <v>1</v>
      </c>
      <c r="BA157" s="61">
        <v>1</v>
      </c>
      <c r="BB157" s="61">
        <v>1</v>
      </c>
      <c r="BC157" s="61">
        <v>1</v>
      </c>
      <c r="BD157" s="61" t="s">
        <v>495</v>
      </c>
      <c r="BE157" s="1" t="s">
        <v>441</v>
      </c>
    </row>
    <row r="158" spans="6:57" ht="76.5" x14ac:dyDescent="0.25">
      <c r="F158" s="28"/>
      <c r="AX158" s="1" t="s">
        <v>265</v>
      </c>
      <c r="AY158" s="1" t="s">
        <v>461</v>
      </c>
      <c r="AZ158" s="61">
        <v>1</v>
      </c>
      <c r="BA158" s="61">
        <v>1</v>
      </c>
      <c r="BB158" s="61">
        <v>1</v>
      </c>
      <c r="BC158" s="61">
        <v>1</v>
      </c>
      <c r="BD158" s="61" t="s">
        <v>496</v>
      </c>
      <c r="BE158" s="1" t="s">
        <v>442</v>
      </c>
    </row>
    <row r="159" spans="6:57" ht="102" x14ac:dyDescent="0.25">
      <c r="F159" s="28"/>
      <c r="AX159" s="1" t="s">
        <v>267</v>
      </c>
      <c r="AY159" s="1" t="s">
        <v>461</v>
      </c>
      <c r="AZ159" s="61">
        <v>1</v>
      </c>
      <c r="BA159" s="61">
        <v>1</v>
      </c>
      <c r="BB159" s="61">
        <v>1</v>
      </c>
      <c r="BC159" s="61">
        <v>1</v>
      </c>
      <c r="BD159" s="61" t="s">
        <v>497</v>
      </c>
      <c r="BE159" s="1" t="s">
        <v>443</v>
      </c>
    </row>
    <row r="160" spans="6:57" ht="140.25" x14ac:dyDescent="0.25">
      <c r="F160" s="28"/>
      <c r="AX160" s="1" t="s">
        <v>268</v>
      </c>
      <c r="AY160" s="1" t="s">
        <v>461</v>
      </c>
      <c r="AZ160" s="61">
        <v>1</v>
      </c>
      <c r="BA160" s="61">
        <v>1</v>
      </c>
      <c r="BB160" s="61">
        <v>1</v>
      </c>
      <c r="BC160" s="61">
        <v>1</v>
      </c>
      <c r="BD160" s="61" t="s">
        <v>498</v>
      </c>
      <c r="BE160" s="1" t="s">
        <v>444</v>
      </c>
    </row>
    <row r="161" spans="6:57" ht="165.75" x14ac:dyDescent="0.25">
      <c r="F161" s="28"/>
      <c r="AX161" s="1" t="s">
        <v>269</v>
      </c>
      <c r="AY161" s="1" t="s">
        <v>461</v>
      </c>
      <c r="AZ161" s="61">
        <v>1</v>
      </c>
      <c r="BA161" s="61">
        <v>1</v>
      </c>
      <c r="BB161" s="61">
        <v>1</v>
      </c>
      <c r="BC161" s="61">
        <v>1</v>
      </c>
      <c r="BD161" s="61" t="s">
        <v>499</v>
      </c>
      <c r="BE161" s="1" t="s">
        <v>445</v>
      </c>
    </row>
    <row r="162" spans="6:57" ht="127.5" x14ac:dyDescent="0.25">
      <c r="F162" s="28"/>
      <c r="AX162" s="1" t="s">
        <v>270</v>
      </c>
      <c r="AY162" s="1" t="s">
        <v>461</v>
      </c>
      <c r="AZ162" s="61">
        <v>1</v>
      </c>
      <c r="BA162" s="61">
        <v>1</v>
      </c>
      <c r="BB162" s="61">
        <v>1</v>
      </c>
      <c r="BC162" s="61">
        <v>1</v>
      </c>
      <c r="BD162" s="61" t="s">
        <v>500</v>
      </c>
      <c r="BE162" s="1" t="s">
        <v>446</v>
      </c>
    </row>
    <row r="163" spans="6:57" ht="102" x14ac:dyDescent="0.25">
      <c r="F163" s="28"/>
      <c r="AX163" s="1" t="s">
        <v>271</v>
      </c>
      <c r="AY163" s="1" t="s">
        <v>461</v>
      </c>
      <c r="AZ163" s="61">
        <v>1</v>
      </c>
      <c r="BA163" s="61">
        <v>1</v>
      </c>
      <c r="BB163" s="61">
        <v>1</v>
      </c>
      <c r="BC163" s="61">
        <v>1</v>
      </c>
      <c r="BD163" s="61" t="s">
        <v>501</v>
      </c>
      <c r="BE163" s="1" t="s">
        <v>447</v>
      </c>
    </row>
    <row r="164" spans="6:57" ht="140.25" x14ac:dyDescent="0.25">
      <c r="F164" s="28"/>
      <c r="AX164" s="1" t="s">
        <v>273</v>
      </c>
      <c r="AY164" s="1" t="s">
        <v>461</v>
      </c>
      <c r="AZ164" s="61">
        <v>1</v>
      </c>
      <c r="BA164" s="61">
        <v>1</v>
      </c>
      <c r="BB164" s="61">
        <v>1</v>
      </c>
      <c r="BC164" s="61">
        <v>1</v>
      </c>
      <c r="BD164" s="61" t="s">
        <v>502</v>
      </c>
      <c r="BE164" s="1" t="s">
        <v>448</v>
      </c>
    </row>
    <row r="165" spans="6:57" ht="89.25" x14ac:dyDescent="0.25">
      <c r="F165" s="28"/>
      <c r="AX165" s="1" t="s">
        <v>275</v>
      </c>
      <c r="AY165" s="1" t="s">
        <v>461</v>
      </c>
      <c r="AZ165" s="61">
        <v>1</v>
      </c>
      <c r="BA165" s="61">
        <v>1</v>
      </c>
      <c r="BB165" s="61">
        <v>1</v>
      </c>
      <c r="BC165" s="61">
        <v>1</v>
      </c>
      <c r="BD165" s="61" t="s">
        <v>503</v>
      </c>
      <c r="BE165" s="1" t="s">
        <v>449</v>
      </c>
    </row>
    <row r="166" spans="6:57" ht="51" x14ac:dyDescent="0.25">
      <c r="F166" s="28"/>
      <c r="AX166" s="1" t="s">
        <v>278</v>
      </c>
      <c r="AY166" s="1" t="s">
        <v>461</v>
      </c>
      <c r="AZ166" s="61">
        <v>1</v>
      </c>
      <c r="BA166" s="61">
        <v>1</v>
      </c>
      <c r="BB166" s="61">
        <v>1</v>
      </c>
      <c r="BC166" s="61">
        <v>1</v>
      </c>
      <c r="BD166" s="61" t="s">
        <v>504</v>
      </c>
      <c r="BE166" s="1" t="s">
        <v>450</v>
      </c>
    </row>
    <row r="167" spans="6:57" ht="140.25" x14ac:dyDescent="0.25">
      <c r="F167" s="28"/>
      <c r="AX167" s="1" t="s">
        <v>219</v>
      </c>
      <c r="AY167" s="1" t="s">
        <v>461</v>
      </c>
      <c r="AZ167" s="61">
        <v>1</v>
      </c>
      <c r="BA167" s="61">
        <v>1</v>
      </c>
      <c r="BB167" s="61">
        <v>1</v>
      </c>
      <c r="BC167" s="61">
        <v>1</v>
      </c>
      <c r="BD167" s="61" t="s">
        <v>505</v>
      </c>
      <c r="BE167" s="1" t="s">
        <v>451</v>
      </c>
    </row>
    <row r="168" spans="6:57" ht="165.75" x14ac:dyDescent="0.25">
      <c r="F168" s="28"/>
      <c r="AX168" s="1" t="s">
        <v>228</v>
      </c>
      <c r="AY168" s="1" t="s">
        <v>461</v>
      </c>
      <c r="AZ168" s="61">
        <v>1</v>
      </c>
      <c r="BA168" s="61">
        <v>1</v>
      </c>
      <c r="BB168" s="61">
        <v>1</v>
      </c>
      <c r="BC168" s="61">
        <v>1</v>
      </c>
      <c r="BD168" s="61" t="s">
        <v>506</v>
      </c>
      <c r="BE168" s="1" t="s">
        <v>452</v>
      </c>
    </row>
    <row r="169" spans="6:57" ht="140.25" x14ac:dyDescent="0.25">
      <c r="F169" s="28"/>
      <c r="AX169" s="1" t="s">
        <v>233</v>
      </c>
      <c r="AY169" s="1" t="s">
        <v>461</v>
      </c>
      <c r="AZ169" s="61">
        <v>1</v>
      </c>
      <c r="BA169" s="61">
        <v>1</v>
      </c>
      <c r="BB169" s="61">
        <v>1</v>
      </c>
      <c r="BC169" s="61">
        <v>1</v>
      </c>
      <c r="BD169" s="61" t="s">
        <v>507</v>
      </c>
      <c r="BE169" s="1" t="s">
        <v>453</v>
      </c>
    </row>
    <row r="170" spans="6:57" ht="178.5" x14ac:dyDescent="0.25">
      <c r="F170" s="28"/>
      <c r="AX170" s="1" t="s">
        <v>236</v>
      </c>
      <c r="AY170" s="1" t="s">
        <v>461</v>
      </c>
      <c r="AZ170" s="61">
        <v>1</v>
      </c>
      <c r="BA170" s="61">
        <v>1</v>
      </c>
      <c r="BB170" s="61">
        <v>1</v>
      </c>
      <c r="BC170" s="61">
        <v>1</v>
      </c>
      <c r="BD170" s="61" t="s">
        <v>471</v>
      </c>
      <c r="BE170" s="1" t="s">
        <v>454</v>
      </c>
    </row>
    <row r="171" spans="6:57" ht="51" x14ac:dyDescent="0.25">
      <c r="F171" s="28"/>
      <c r="AX171" s="1" t="s">
        <v>221</v>
      </c>
      <c r="AY171" s="1" t="s">
        <v>461</v>
      </c>
      <c r="AZ171" s="61">
        <v>1</v>
      </c>
      <c r="BA171" s="61">
        <v>1</v>
      </c>
      <c r="BB171" s="61">
        <v>1</v>
      </c>
      <c r="BC171" s="61">
        <v>1</v>
      </c>
      <c r="BD171" s="61" t="s">
        <v>508</v>
      </c>
      <c r="BE171" s="1" t="s">
        <v>455</v>
      </c>
    </row>
    <row r="172" spans="6:57" ht="153" x14ac:dyDescent="0.25">
      <c r="F172" s="28"/>
      <c r="AX172" s="1" t="s">
        <v>229</v>
      </c>
      <c r="AY172" s="1" t="s">
        <v>461</v>
      </c>
      <c r="AZ172" s="61">
        <v>1</v>
      </c>
      <c r="BA172" s="61">
        <v>1</v>
      </c>
      <c r="BB172" s="61">
        <v>1</v>
      </c>
      <c r="BC172" s="61">
        <v>1</v>
      </c>
      <c r="BD172" s="61" t="s">
        <v>509</v>
      </c>
      <c r="BE172" s="1" t="s">
        <v>456</v>
      </c>
    </row>
    <row r="173" spans="6:57" ht="51" x14ac:dyDescent="0.25">
      <c r="F173" s="28"/>
      <c r="AX173" s="1" t="s">
        <v>234</v>
      </c>
      <c r="AY173" s="1" t="s">
        <v>461</v>
      </c>
      <c r="AZ173" s="61">
        <v>1</v>
      </c>
      <c r="BA173" s="61">
        <v>1</v>
      </c>
      <c r="BB173" s="61">
        <v>1</v>
      </c>
      <c r="BC173" s="61">
        <v>1</v>
      </c>
      <c r="BD173" s="61" t="s">
        <v>510</v>
      </c>
      <c r="BE173" s="1" t="s">
        <v>457</v>
      </c>
    </row>
    <row r="174" spans="6:57" ht="51" x14ac:dyDescent="0.25">
      <c r="F174" s="28"/>
      <c r="AX174" s="1" t="s">
        <v>237</v>
      </c>
      <c r="AY174" s="1" t="s">
        <v>461</v>
      </c>
      <c r="AZ174" s="61">
        <v>1</v>
      </c>
      <c r="BA174" s="61">
        <v>1</v>
      </c>
      <c r="BB174" s="61">
        <v>1</v>
      </c>
      <c r="BC174" s="61">
        <v>1</v>
      </c>
      <c r="BD174" s="61" t="s">
        <v>511</v>
      </c>
      <c r="BE174" s="1" t="s">
        <v>458</v>
      </c>
    </row>
    <row r="175" spans="6:57" ht="76.5" x14ac:dyDescent="0.25">
      <c r="F175" s="28"/>
      <c r="AX175" s="1" t="s">
        <v>239</v>
      </c>
      <c r="AY175" s="1" t="s">
        <v>461</v>
      </c>
      <c r="AZ175" s="61">
        <v>1</v>
      </c>
      <c r="BA175" s="61">
        <v>1</v>
      </c>
      <c r="BB175" s="61">
        <v>1</v>
      </c>
      <c r="BC175" s="61">
        <v>1</v>
      </c>
      <c r="BD175" s="61" t="s">
        <v>512</v>
      </c>
      <c r="BE175" s="1" t="s">
        <v>459</v>
      </c>
    </row>
    <row r="176" spans="6:57" ht="25.5" x14ac:dyDescent="0.25">
      <c r="F176" s="28"/>
      <c r="AX176" s="1" t="s">
        <v>61</v>
      </c>
      <c r="AY176" s="1" t="s">
        <v>461</v>
      </c>
      <c r="AZ176" s="61">
        <v>1</v>
      </c>
      <c r="BA176" s="61">
        <v>1</v>
      </c>
      <c r="BB176" s="61">
        <v>1</v>
      </c>
      <c r="BC176" s="61">
        <v>1</v>
      </c>
      <c r="BD176" s="61" t="s">
        <v>513</v>
      </c>
      <c r="BE176" s="1" t="s">
        <v>460</v>
      </c>
    </row>
    <row r="177" spans="6:6" x14ac:dyDescent="0.25">
      <c r="F177" s="28"/>
    </row>
    <row r="178" spans="6:6" x14ac:dyDescent="0.25">
      <c r="F178" s="28"/>
    </row>
    <row r="179" spans="6:6" x14ac:dyDescent="0.25">
      <c r="F179" s="28"/>
    </row>
    <row r="180" spans="6:6" x14ac:dyDescent="0.25">
      <c r="F180" s="28"/>
    </row>
    <row r="181" spans="6:6" x14ac:dyDescent="0.25">
      <c r="F181" s="28"/>
    </row>
    <row r="182" spans="6:6" x14ac:dyDescent="0.25">
      <c r="F182" s="28"/>
    </row>
    <row r="183" spans="6:6" x14ac:dyDescent="0.25">
      <c r="F183" s="28"/>
    </row>
    <row r="184" spans="6:6" x14ac:dyDescent="0.25">
      <c r="F184" s="28"/>
    </row>
    <row r="185" spans="6:6" x14ac:dyDescent="0.25">
      <c r="F185" s="28"/>
    </row>
    <row r="186" spans="6:6" x14ac:dyDescent="0.25">
      <c r="F186" s="28"/>
    </row>
    <row r="187" spans="6:6" x14ac:dyDescent="0.25">
      <c r="F187" s="28"/>
    </row>
    <row r="188" spans="6:6" x14ac:dyDescent="0.25">
      <c r="F188" s="28"/>
    </row>
    <row r="189" spans="6:6" x14ac:dyDescent="0.25">
      <c r="F189" s="28"/>
    </row>
    <row r="190" spans="6:6" x14ac:dyDescent="0.25">
      <c r="F190" s="28"/>
    </row>
    <row r="191" spans="6:6" x14ac:dyDescent="0.25">
      <c r="F191" s="28"/>
    </row>
    <row r="192" spans="6:6" x14ac:dyDescent="0.25">
      <c r="F192" s="28"/>
    </row>
    <row r="193" spans="6:6" x14ac:dyDescent="0.25">
      <c r="F193" s="28"/>
    </row>
    <row r="194" spans="6:6" x14ac:dyDescent="0.25">
      <c r="F194" s="28"/>
    </row>
    <row r="195" spans="6:6" x14ac:dyDescent="0.25">
      <c r="F195" s="28"/>
    </row>
    <row r="196" spans="6:6" x14ac:dyDescent="0.25">
      <c r="F196" s="28"/>
    </row>
    <row r="197" spans="6:6" x14ac:dyDescent="0.25">
      <c r="F197" s="28"/>
    </row>
    <row r="198" spans="6:6" x14ac:dyDescent="0.25">
      <c r="F198" s="28"/>
    </row>
    <row r="199" spans="6:6" x14ac:dyDescent="0.25">
      <c r="F199" s="28"/>
    </row>
    <row r="200" spans="6:6" x14ac:dyDescent="0.25">
      <c r="F200" s="28"/>
    </row>
    <row r="201" spans="6:6" x14ac:dyDescent="0.25">
      <c r="F201" s="28"/>
    </row>
    <row r="202" spans="6:6" x14ac:dyDescent="0.25">
      <c r="F202" s="28"/>
    </row>
    <row r="203" spans="6:6" x14ac:dyDescent="0.25">
      <c r="F203" s="33"/>
    </row>
    <row r="204" spans="6:6" x14ac:dyDescent="0.25">
      <c r="F204" s="33"/>
    </row>
    <row r="205" spans="6:6" x14ac:dyDescent="0.25">
      <c r="F205" s="33"/>
    </row>
    <row r="206" spans="6:6" x14ac:dyDescent="0.25">
      <c r="F206" s="33"/>
    </row>
    <row r="207" spans="6:6" x14ac:dyDescent="0.25">
      <c r="F207" s="33"/>
    </row>
    <row r="208" spans="6:6" x14ac:dyDescent="0.25">
      <c r="F208" s="33"/>
    </row>
    <row r="209" spans="6:6" x14ac:dyDescent="0.25">
      <c r="F209" s="33"/>
    </row>
    <row r="210" spans="6:6" x14ac:dyDescent="0.25">
      <c r="F210" s="28"/>
    </row>
    <row r="211" spans="6:6" x14ac:dyDescent="0.25">
      <c r="F211" s="28"/>
    </row>
    <row r="212" spans="6:6" x14ac:dyDescent="0.25">
      <c r="F212" s="28"/>
    </row>
    <row r="213" spans="6:6" x14ac:dyDescent="0.25">
      <c r="F213" s="28"/>
    </row>
    <row r="214" spans="6:6" x14ac:dyDescent="0.25">
      <c r="F214" s="28"/>
    </row>
    <row r="215" spans="6:6" x14ac:dyDescent="0.25">
      <c r="F215" s="28"/>
    </row>
    <row r="216" spans="6:6" x14ac:dyDescent="0.25">
      <c r="F216" s="28"/>
    </row>
    <row r="217" spans="6:6" x14ac:dyDescent="0.25">
      <c r="F217" s="28"/>
    </row>
    <row r="218" spans="6:6" x14ac:dyDescent="0.25">
      <c r="F218" s="28"/>
    </row>
    <row r="219" spans="6:6" x14ac:dyDescent="0.25">
      <c r="F219" s="28"/>
    </row>
    <row r="220" spans="6:6" x14ac:dyDescent="0.25">
      <c r="F220" s="28"/>
    </row>
    <row r="221" spans="6:6" x14ac:dyDescent="0.25">
      <c r="F221" s="28"/>
    </row>
    <row r="222" spans="6:6" x14ac:dyDescent="0.25">
      <c r="F222" s="28"/>
    </row>
    <row r="223" spans="6:6" x14ac:dyDescent="0.25">
      <c r="F223" s="28"/>
    </row>
    <row r="224" spans="6:6" x14ac:dyDescent="0.25">
      <c r="F224" s="28"/>
    </row>
    <row r="225" spans="6:6" x14ac:dyDescent="0.25">
      <c r="F225" s="28"/>
    </row>
    <row r="226" spans="6:6" x14ac:dyDescent="0.25">
      <c r="F226" s="28"/>
    </row>
    <row r="227" spans="6:6" x14ac:dyDescent="0.25">
      <c r="F227" s="28"/>
    </row>
    <row r="228" spans="6:6" x14ac:dyDescent="0.25">
      <c r="F228" s="28"/>
    </row>
    <row r="229" spans="6:6" x14ac:dyDescent="0.25">
      <c r="F229" s="28"/>
    </row>
    <row r="230" spans="6:6" x14ac:dyDescent="0.25">
      <c r="F230" s="28"/>
    </row>
    <row r="231" spans="6:6" x14ac:dyDescent="0.25">
      <c r="F231" s="28"/>
    </row>
    <row r="232" spans="6:6" x14ac:dyDescent="0.25">
      <c r="F232" s="28"/>
    </row>
    <row r="233" spans="6:6" x14ac:dyDescent="0.25">
      <c r="F233" s="28"/>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2025-11-04T13:48:27Z</dcterms:modified>
</cp:coreProperties>
</file>