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D:\Usuario\Desktop\UPN\2025\SEPTIEMBRE\"/>
    </mc:Choice>
  </mc:AlternateContent>
  <xr:revisionPtr revIDLastSave="0" documentId="13_ncr:1_{13CAD699-8C44-42D4-B4B3-80E5741B8FA0}" xr6:coauthVersionLast="47" xr6:coauthVersionMax="47" xr10:uidLastSave="{00000000-0000-0000-0000-000000000000}"/>
  <bookViews>
    <workbookView xWindow="-120" yWindow="-120" windowWidth="20730" windowHeight="11160" xr2:uid="{7642323C-56EC-416E-B44A-9B6ACCD75C32}"/>
  </bookViews>
  <sheets>
    <sheet name="Indicadores PDI" sheetId="1" r:id="rId1"/>
    <sheet name="Hoja1" sheetId="2" state="hidden" r:id="rId2"/>
  </sheets>
  <externalReferences>
    <externalReference r:id="rId3"/>
    <externalReference r:id="rId4"/>
  </externalReferences>
  <definedNames>
    <definedName name="_xlnm.Print_Area" localSheetId="0">'Indicadores PDI'!$B$1:$V$125</definedName>
    <definedName name="_xlnm.Print_Titles" localSheetId="0">'Indicadores PDI'!$1:$4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72" i="1" l="1"/>
  <c r="Y117" i="1" l="1"/>
  <c r="X9" i="1" l="1"/>
  <c r="X6" i="1"/>
  <c r="Y85" i="1" l="1"/>
  <c r="Y7" i="1"/>
  <c r="Y8" i="1"/>
  <c r="Y9" i="1"/>
  <c r="Y10" i="1"/>
  <c r="Y11" i="1"/>
  <c r="Y12" i="1"/>
  <c r="Y13" i="1"/>
  <c r="Y15" i="1"/>
  <c r="Y17" i="1"/>
  <c r="Y18" i="1"/>
  <c r="Y19" i="1"/>
  <c r="Y20" i="1"/>
  <c r="Y21" i="1"/>
  <c r="Y22" i="1"/>
  <c r="Y23" i="1"/>
  <c r="Y24" i="1"/>
  <c r="Y25" i="1"/>
  <c r="Y26" i="1"/>
  <c r="Y27" i="1"/>
  <c r="Y29" i="1"/>
  <c r="Y30" i="1"/>
  <c r="Y31" i="1"/>
  <c r="Y32" i="1"/>
  <c r="Y33" i="1"/>
  <c r="Y34" i="1"/>
  <c r="Y35" i="1"/>
  <c r="Y36" i="1"/>
  <c r="Y37" i="1"/>
  <c r="Y38" i="1"/>
  <c r="Y39" i="1"/>
  <c r="Y40" i="1"/>
  <c r="Y41" i="1"/>
  <c r="Y42" i="1"/>
  <c r="Y43" i="1"/>
  <c r="Y44" i="1"/>
  <c r="Y45" i="1"/>
  <c r="Y46" i="1"/>
  <c r="Y47" i="1"/>
  <c r="Y48" i="1"/>
  <c r="Y49" i="1"/>
  <c r="Y50" i="1"/>
  <c r="Y51" i="1"/>
  <c r="Y52" i="1"/>
  <c r="Y53" i="1"/>
  <c r="Y54" i="1"/>
  <c r="Y55" i="1"/>
  <c r="Y56" i="1"/>
  <c r="Y57" i="1"/>
  <c r="Y58" i="1"/>
  <c r="Y59" i="1"/>
  <c r="Y60" i="1"/>
  <c r="Y61" i="1"/>
  <c r="Y62" i="1"/>
  <c r="Y63" i="1"/>
  <c r="Y64" i="1"/>
  <c r="Y65" i="1"/>
  <c r="Y66" i="1"/>
  <c r="Y67" i="1"/>
  <c r="Y68" i="1"/>
  <c r="Y69" i="1"/>
  <c r="Y70" i="1"/>
  <c r="Y71" i="1"/>
  <c r="Y72" i="1"/>
  <c r="Y73" i="1"/>
  <c r="Y74" i="1"/>
  <c r="Y75" i="1"/>
  <c r="Y76" i="1"/>
  <c r="Y77" i="1"/>
  <c r="Y78" i="1"/>
  <c r="Y79" i="1"/>
  <c r="Y80" i="1"/>
  <c r="Y82" i="1"/>
  <c r="Y83" i="1"/>
  <c r="Y84" i="1"/>
  <c r="Y86" i="1"/>
  <c r="Y87" i="1"/>
  <c r="Y88" i="1"/>
  <c r="Y89" i="1"/>
  <c r="Y91" i="1"/>
  <c r="Y92" i="1"/>
  <c r="Y93" i="1"/>
  <c r="Y94" i="1"/>
  <c r="Y95" i="1"/>
  <c r="Y96" i="1"/>
  <c r="Y97" i="1"/>
  <c r="Y98" i="1"/>
  <c r="Y99" i="1"/>
  <c r="Y100" i="1"/>
  <c r="Y101" i="1"/>
  <c r="Y102" i="1"/>
  <c r="Y103" i="1"/>
  <c r="Y104" i="1"/>
  <c r="Y105" i="1"/>
  <c r="Y106" i="1"/>
  <c r="Y107" i="1"/>
  <c r="Y108" i="1"/>
  <c r="Y109" i="1"/>
  <c r="Y110" i="1"/>
  <c r="Y111" i="1"/>
  <c r="Y112" i="1"/>
  <c r="Y113" i="1"/>
  <c r="Y114" i="1"/>
  <c r="Y115" i="1"/>
  <c r="Y116" i="1"/>
  <c r="Y126" i="1"/>
  <c r="Y127" i="1"/>
  <c r="Y129" i="1"/>
  <c r="Y131" i="1"/>
  <c r="Y134" i="1"/>
  <c r="Y5" i="1"/>
  <c r="O139" i="1" l="1"/>
  <c r="O138" i="1"/>
  <c r="O137" i="1"/>
  <c r="O136" i="1"/>
  <c r="O135" i="1"/>
  <c r="O134" i="1"/>
  <c r="O133" i="1"/>
  <c r="O132" i="1"/>
  <c r="O131" i="1"/>
  <c r="O130" i="1"/>
  <c r="O129" i="1"/>
  <c r="O128" i="1"/>
  <c r="O127" i="1"/>
  <c r="O126" i="1"/>
  <c r="O125" i="1"/>
  <c r="O124" i="1"/>
  <c r="O123" i="1"/>
  <c r="O122" i="1"/>
  <c r="O121" i="1"/>
  <c r="O120" i="1"/>
  <c r="O119" i="1"/>
  <c r="O118" i="1"/>
  <c r="O117" i="1"/>
  <c r="O116" i="1" l="1"/>
  <c r="O115" i="1" l="1"/>
  <c r="O114" i="1"/>
  <c r="O113" i="1"/>
  <c r="O112" i="1"/>
  <c r="O111" i="1"/>
  <c r="O110" i="1"/>
  <c r="O109" i="1"/>
  <c r="O108" i="1"/>
  <c r="O107" i="1"/>
  <c r="O106" i="1"/>
  <c r="O105" i="1"/>
  <c r="O104" i="1"/>
  <c r="O103" i="1"/>
  <c r="O102" i="1"/>
  <c r="O101" i="1"/>
  <c r="O100" i="1"/>
  <c r="O99" i="1"/>
  <c r="O98" i="1"/>
  <c r="O97" i="1"/>
  <c r="O96" i="1"/>
  <c r="O95" i="1"/>
  <c r="O94" i="1"/>
  <c r="O93" i="1"/>
  <c r="O92" i="1"/>
  <c r="O91" i="1"/>
  <c r="O90" i="1"/>
  <c r="O89" i="1"/>
  <c r="O88" i="1"/>
  <c r="O87" i="1"/>
  <c r="O86" i="1"/>
  <c r="O84" i="1"/>
  <c r="O83" i="1"/>
  <c r="O82" i="1"/>
  <c r="O81" i="1"/>
  <c r="O80" i="1"/>
  <c r="O79" i="1"/>
  <c r="O78" i="1"/>
  <c r="O77" i="1"/>
  <c r="O76" i="1"/>
  <c r="O75" i="1"/>
  <c r="O74" i="1"/>
  <c r="O73" i="1"/>
  <c r="O72" i="1"/>
  <c r="O71" i="1"/>
  <c r="O69" i="1"/>
  <c r="O68" i="1"/>
  <c r="O67" i="1"/>
  <c r="O66" i="1"/>
  <c r="O65" i="1"/>
  <c r="O64" i="1"/>
  <c r="O63" i="1"/>
  <c r="O62" i="1"/>
  <c r="O61" i="1"/>
  <c r="O60" i="1"/>
  <c r="O59" i="1"/>
  <c r="O58" i="1"/>
  <c r="O57" i="1"/>
  <c r="O56" i="1"/>
  <c r="O55" i="1"/>
  <c r="O54" i="1"/>
  <c r="O53" i="1"/>
  <c r="O52" i="1"/>
  <c r="O51" i="1"/>
  <c r="O50" i="1"/>
  <c r="O49" i="1"/>
  <c r="O48" i="1"/>
  <c r="O47" i="1"/>
  <c r="O46" i="1"/>
  <c r="O45" i="1"/>
  <c r="O44" i="1"/>
  <c r="O43" i="1"/>
  <c r="O42" i="1"/>
  <c r="O41" i="1"/>
  <c r="O40" i="1"/>
  <c r="O39" i="1"/>
  <c r="O38" i="1"/>
  <c r="O36" i="1"/>
  <c r="O34" i="1"/>
  <c r="O33" i="1"/>
  <c r="O32" i="1"/>
  <c r="O31" i="1"/>
  <c r="O30" i="1"/>
  <c r="O29" i="1"/>
  <c r="O28" i="1"/>
  <c r="O27" i="1"/>
  <c r="O26" i="1"/>
  <c r="O25" i="1"/>
  <c r="O24" i="1"/>
  <c r="O23" i="1"/>
  <c r="O22" i="1"/>
  <c r="O21" i="1"/>
  <c r="O20" i="1"/>
  <c r="O19" i="1"/>
  <c r="O18" i="1"/>
  <c r="O17" i="1"/>
  <c r="O16" i="1"/>
  <c r="O15" i="1"/>
  <c r="O14" i="1"/>
  <c r="O13" i="1"/>
  <c r="O12" i="1"/>
  <c r="O11" i="1"/>
  <c r="O10" i="1"/>
  <c r="O9" i="1"/>
  <c r="O8" i="1"/>
  <c r="Q7" i="1"/>
  <c r="M7" i="1"/>
  <c r="O7" i="1" s="1"/>
  <c r="T6" i="1"/>
  <c r="Y6" i="1" s="1"/>
  <c r="S6" i="1"/>
  <c r="Q6" i="1"/>
  <c r="M6" i="1"/>
  <c r="O6" i="1" s="1"/>
  <c r="O5" i="1"/>
</calcChain>
</file>

<file path=xl/sharedStrings.xml><?xml version="1.0" encoding="utf-8"?>
<sst xmlns="http://schemas.openxmlformats.org/spreadsheetml/2006/main" count="2240" uniqueCount="804">
  <si>
    <t>PLAN DE DESARROLLO INSTITUCIONAL UPN 2020-2026</t>
  </si>
  <si>
    <t>PROGRAMACIÓN ANUAL INDICADORES 2023-2026</t>
  </si>
  <si>
    <t>No. Ant</t>
  </si>
  <si>
    <t>NO.</t>
  </si>
  <si>
    <t>EJES</t>
  </si>
  <si>
    <t>PROGRAMAS</t>
  </si>
  <si>
    <t>PROYECTOS ESTRATÉGICOS</t>
  </si>
  <si>
    <t>INDICADOR</t>
  </si>
  <si>
    <t>Tipo de Incidencia Estratégica</t>
  </si>
  <si>
    <t>Fórmula del Indicador</t>
  </si>
  <si>
    <t>INVOLUCRADOS</t>
  </si>
  <si>
    <t>Líder PDI</t>
  </si>
  <si>
    <t>RESPONSABLE ÚNICO</t>
  </si>
  <si>
    <t>Proceso</t>
  </si>
  <si>
    <t>CANTIDAD PDI</t>
  </si>
  <si>
    <t>UD. MEDIDA</t>
  </si>
  <si>
    <t>Meta PDI</t>
  </si>
  <si>
    <t>TIPO DE MEDICIÓN</t>
  </si>
  <si>
    <t>LB (2022)</t>
  </si>
  <si>
    <t>Fecha Línea Base</t>
  </si>
  <si>
    <t>Meta 2023</t>
  </si>
  <si>
    <t>Meta 2024</t>
  </si>
  <si>
    <t>Meta 2025</t>
  </si>
  <si>
    <t>Meta 2026</t>
  </si>
  <si>
    <t>Eje 1. Cualificación del proyecto académico pedagógico</t>
  </si>
  <si>
    <t>Programa 1.2. Dignificación de la labor docente</t>
  </si>
  <si>
    <t xml:space="preserve"> Proyecto 1.2.1 Formación académica y desarrollo profesoral</t>
  </si>
  <si>
    <t>Número de participantes del plan de formación y desarrollo profesoral en programas y actividades académicas</t>
  </si>
  <si>
    <t>Impacto</t>
  </si>
  <si>
    <t>Sumatoria de docentes  beneficiados del plan de formación y desarrollo profesoral en programas y actividades académicas</t>
  </si>
  <si>
    <t>Vicerrectoría Académica/
Consejo Académico</t>
  </si>
  <si>
    <t>Vicerrectoría Académica</t>
  </si>
  <si>
    <t>Docencia</t>
  </si>
  <si>
    <t>participantes del plan de formación y desarrollo profesoral</t>
  </si>
  <si>
    <t>Incremental</t>
  </si>
  <si>
    <t>NUEVO</t>
  </si>
  <si>
    <t>Proyecto 1.2.2. Mejoramiento de las condiciones laborales y bienestar de los profesores de la Universidad Pedagógica Nacional</t>
  </si>
  <si>
    <t>Porcentaje de cobertura de plazas de planta docente existentes en UPN</t>
  </si>
  <si>
    <t>(Sumatoria de docentes vinculados en la planta de la UPN / Sumatoria de cargos docentes de la planta de carrera UPN) * 100</t>
  </si>
  <si>
    <t>Todos los programas, departamentos, vicerrectorías, consejos de facultad, consejo académico y consejo superior</t>
  </si>
  <si>
    <t>% de planta docente UPN cubierta</t>
  </si>
  <si>
    <t>Porcentaje de cobertura de plazas de planta docente existentes en IPN</t>
  </si>
  <si>
    <t>(Sumatoria de docentes vinculados en la planta de la IPN / Sumatoria de cargos docentes de la planta de carrera IPN) * 100</t>
  </si>
  <si>
    <t>IPN / Vicerrectoría Académica</t>
  </si>
  <si>
    <t>Rectoría y Oficinas Asesoras</t>
  </si>
  <si>
    <t>IPN</t>
  </si>
  <si>
    <t>Instituto Pedagógico</t>
  </si>
  <si>
    <t>% de planta docente IPN cubierta</t>
  </si>
  <si>
    <t>Eje 2. Articulación misional para el posicionamiento de la UPN</t>
  </si>
  <si>
    <t>Programa 2.1. Innovación en la oferta académica para fortalecer la articulación de la docencia, la investigación y la proyección social</t>
  </si>
  <si>
    <t>Proyecto 2.1.1. Desarrollo de experiencias de formación, extensión e investigación basadas en el uso de tecnologías de la información, en la implementación de nuevas didácticas y estrategias de enseñanza y aprendizaje</t>
  </si>
  <si>
    <t>Oferta de educación continua en modalidad virtual, presencial o mixta</t>
  </si>
  <si>
    <t>Sumatoria de grupos inscritos en  diplomados, seminarios y otras ofertas de educación continua, en modalidad virtual, presencial o mixta, para el público en general, o a través de convenios o alianzas</t>
  </si>
  <si>
    <t>Rectoría / Cinndet/Subdirección de Asesorías y Extensión/ unidades académicas /Subdirección de sistemas</t>
  </si>
  <si>
    <t>Vicerrectoría de Gestión Universitaria</t>
  </si>
  <si>
    <t>Subdirección de Asesorías y Extensión</t>
  </si>
  <si>
    <t>Extensión</t>
  </si>
  <si>
    <t>Grupos inscritos</t>
  </si>
  <si>
    <t>Subdirección de Asesorías y Extensión/Vicerrectoría Académica</t>
  </si>
  <si>
    <t>Proyecto 2.1.2. Transformación de las modalidades y metodologías para la ampliación de la oferta académica a diferentes regiones dentro y fuera del país</t>
  </si>
  <si>
    <t>Vicerrectoría Académica/
Grupo de Aseguramiento
de la Calidad / Vicerrectoría Académica/ GITAC/  Facultades/ Departamentos/ programas de pregrado/</t>
  </si>
  <si>
    <t>No aplica</t>
  </si>
  <si>
    <t>Programas académicos que diversifican sus modalidades y metodologías</t>
  </si>
  <si>
    <t>(Número de programas académicos que se ofertan en diferentes modalidades y metodologías  / Total Programas académicos ofertados en UPN 2022) * 100</t>
  </si>
  <si>
    <t>Municipios con presencia institucional para el desarrollo misional UPN</t>
  </si>
  <si>
    <t>Vicerrectorías / Rectoría / facultades / Oficina de Relaciones Interinstitucionales / ODP</t>
  </si>
  <si>
    <t xml:space="preserve">
Municipios con presencia Institucional UPN</t>
  </si>
  <si>
    <t>Número de municipios del país en donde la UPN tiene oferta institucional</t>
  </si>
  <si>
    <t>Cupos nuevos en los programas ofertados por la UPN</t>
  </si>
  <si>
    <t>Cupos nuevos  en los programas ofertados por la UPN</t>
  </si>
  <si>
    <t>Suma</t>
  </si>
  <si>
    <t xml:space="preserve">Número de cupos nuevos en los programas ofertados por la UPN en el año actual - número de estudiantes nuevos en los programas ofertados por la UPN en el año anterior. </t>
  </si>
  <si>
    <t>Proyecto 2.1.3. Fortalecimiento de las relaciones en el plano nacional e internacional para impulsar las dimensiones institucionales y estratégicas de la UPN</t>
  </si>
  <si>
    <t>Numero de convenios y alianzas estratégicas activas con Escuelas Normales Superiores del país para el desarrollo misional..</t>
  </si>
  <si>
    <t>Vicerrectoría Académica/ rectoría / facultades / Oficina de Relaciones Interinstitucionales</t>
  </si>
  <si>
    <t>Convenios y alianzas estratégicas con Escuelas Normales Superiores del país.</t>
  </si>
  <si>
    <t>Número de convenios y alianzas estratégicas activas con Escuelas Normales Superiores del país.</t>
  </si>
  <si>
    <t xml:space="preserve">Proyecto 2.1.4. Posicionamiento nacional e internacional de la investigación, la extensión y la proyección social </t>
  </si>
  <si>
    <t>Incremento en la oferta de proyectos de impacto social</t>
  </si>
  <si>
    <t xml:space="preserve">Sumatoria de proyectos SARES con énfasis educativo  e impacto en los sectores educativo, deportivo, cultural, artístico  y/o social </t>
  </si>
  <si>
    <t>Subdirección de Asesorías y Extensión/unidades académicas</t>
  </si>
  <si>
    <t>proyectos de impacto social</t>
  </si>
  <si>
    <t>Eje 3. Casa Digna</t>
  </si>
  <si>
    <t>Programa 3.1. Mejoramiento y efectividad normativa, de recursos y de procesos</t>
  </si>
  <si>
    <t>Proyecto 3.1.2. Actualización orgánica y normativa para modernizar la gestión</t>
  </si>
  <si>
    <t>Acuerdo de actualización de la estructura orgánica UPN adoptado y socializado</t>
  </si>
  <si>
    <t>(Sumatoria de actividades realizadas para actualizar el acuerdo de estructura orgánica UPN / Sumatoria de actividades previstas para actualizar el acuerdo de estructura orgánica UPN) *100</t>
  </si>
  <si>
    <t>Rectoría/
vicerrectorías y
oficinas asesoras</t>
  </si>
  <si>
    <t>Oficina de Desarrollo y Planeación</t>
  </si>
  <si>
    <t>Planeación Estratégica</t>
  </si>
  <si>
    <t>% avance actualización y adopción Acuerdo Estructura orgánica</t>
  </si>
  <si>
    <t>Porcentaje de funcionarios administrativos vinculados en la planta de carrera de la UPN</t>
  </si>
  <si>
    <t>(Sumatoria de funcionarios administrativos en la planta de carrera de la UPN / Sumatoria de funcionarios administrativos vinculados con la UPN) * 100</t>
  </si>
  <si>
    <t>Vicerrectoría
Administrativa/Subdirección de personal</t>
  </si>
  <si>
    <t>Vicerrectoría Administrativa y Financiera</t>
  </si>
  <si>
    <t>Subdirección de Personal</t>
  </si>
  <si>
    <t>Gestión del Talento Humano</t>
  </si>
  <si>
    <t>% de funcionarios vinculados a planta de carrera</t>
  </si>
  <si>
    <t>Programa 3.2. Mejoramiento de la Infraestructura y dotación de la UPN</t>
  </si>
  <si>
    <t>Proyecto 3.2.1. Diseño e inicio de la implementación del Plan Maestro de Infraestructura de la UPN</t>
  </si>
  <si>
    <t>Metros cuadrados de área construida por estudiante</t>
  </si>
  <si>
    <t>Vicerrectoría Administrativa y Financiera/ Grupo de Infraestructura y Dotación</t>
  </si>
  <si>
    <t>Grupo de Infraestructura y Dotación</t>
  </si>
  <si>
    <t>Gestión de Infraestructura</t>
  </si>
  <si>
    <t>Eje 4. Bienestar y Convivencia formativa para la paz</t>
  </si>
  <si>
    <t>Programa 4.1. Dignificación del Bien Estar en la UPN</t>
  </si>
  <si>
    <t>Proyecto 4.1.1. Diseño e implementación del Plan Integral de Bienestar Universitario para toda la comunidad educativa UPN</t>
  </si>
  <si>
    <t>Tasa de deserción institucional anual UPN</t>
  </si>
  <si>
    <t>(Sumatoria de estudiantes que desertan de los programas UPN en el periodo X / Sumatoria de estudiantes matriculados en el periodo X-2 ) * 100</t>
  </si>
  <si>
    <t>Subdirección de Bienestar Universitario</t>
  </si>
  <si>
    <t>Gestión de Bienestar Universitario</t>
  </si>
  <si>
    <t>% de estudiantes que desertan de la UPN</t>
  </si>
  <si>
    <t>Decreciente</t>
  </si>
  <si>
    <t>% de avance propuesta del manual de convivencia Estudiantil diseñada y socializada</t>
  </si>
  <si>
    <t>Propuesta de ajuste del Reglamento Estudiantil  diseñada y socializada.</t>
  </si>
  <si>
    <t>Rectoría/
vicerrectorías y
oficinas asesoras - Consejo Académico
Subdirección de Bienestar Universitario</t>
  </si>
  <si>
    <t>Programa 1.1. Oferta Académica cualificada con responsabilidad social y ambiental</t>
  </si>
  <si>
    <t>Proyecto 1.1.1. Formación en investigación en el campo de la educación, la pedagogía y la didáctica, así como en otros campos disciplinares</t>
  </si>
  <si>
    <t>Número de actividades que aportan a la formación en investigación, lideradas por los programas académicos, desde sus horizontes teóricos en el campo de la educación, la pedagogía y la didáctica.</t>
  </si>
  <si>
    <t>Resultado</t>
  </si>
  <si>
    <t>Sumatoria de actividades que aportan a la formación en investigación, lideradas por los programas académicos, desde sus horizontes teóricos en el campo de la educación, la pedagogía y la didáctica.</t>
  </si>
  <si>
    <t>Grupo de Aseguramiento de la Calidad/Vicerrectoría Académica/Vicerrectoría de Gestión Universitaria/ Subdirección de Asesorías y Extensión/unidades académicas/Comité de Investigación y Proyección Social</t>
  </si>
  <si>
    <t>Investigación</t>
  </si>
  <si>
    <t>actividades que aportan a la formación en investigación</t>
  </si>
  <si>
    <t>Subdirección de Gestión de Proyectos CIUP</t>
  </si>
  <si>
    <t>Proyecto 1.1.2. Flexibilización curricular en el Sistema de Formación Avanzada (SIFA)</t>
  </si>
  <si>
    <t>Porcentaje de programas académicos que evidencian ajustes, mejoras e iniciativas académicas y administrativas orientadas al fortalecimiento de la flexibilidad curricular en el SIFA.</t>
  </si>
  <si>
    <t>Aseguramiento de la Calidad</t>
  </si>
  <si>
    <t>% de programas académicos que evidencian mejoras</t>
  </si>
  <si>
    <t>(Número de programas académicos de posgrado con mejoras orientadas al fortalecimiento de la flexibilidad curricular /  Total de programas de posgrado de la UPN) * 100</t>
  </si>
  <si>
    <t>Proyecto 1.1.3. Impulso a la política ambiental por medio de la formación transversal en sustentabilidad, a partir de las distintas áreas del conocimiento con proyectos académicos ambientalmente responsables</t>
  </si>
  <si>
    <t xml:space="preserve">Número de participantes vinculados a actividades académicas que evidencian la implementación del Plan de formación ambiental en la Universidad. </t>
  </si>
  <si>
    <t xml:space="preserve">Sumatoria de participantes vinculados a actividades académicas que evidencian la implementación del Plan de formación ambiental en la Universidad. </t>
  </si>
  <si>
    <t>Vicerrectoría Académica/Consejo Académico</t>
  </si>
  <si>
    <t>participantes del Plan de formación ambiental</t>
  </si>
  <si>
    <t>Proyecto 1.1.4. Formación en otras lenguas</t>
  </si>
  <si>
    <t>Número de estudiantes de pregrado y posgrado de la UPN que participan en los cursos y actividades del Plan de Formación en Lenguas Extranjeras</t>
  </si>
  <si>
    <t>Sumatoria de estudiantes de pregrado y posgrado de la UPN que participan en los cursos y actividades  del Plan de Formación en Lenguas Extranjeras</t>
  </si>
  <si>
    <t>Vicerrectoría Académica/Comité de Lenguas Extranjeras/ Departamento de Lenguas</t>
  </si>
  <si>
    <t>Constante</t>
  </si>
  <si>
    <t>Sin ajuste</t>
  </si>
  <si>
    <t>Número de profesores que participan en seminarios y cursos de formación en lenguas extranjeras.</t>
  </si>
  <si>
    <t>Sumatoria de profesores que participan en seminarios y cursos de formación en lenguas extranjeras.</t>
  </si>
  <si>
    <t>Vicerrectoría Académica / Centro de Lenguas / Departamento de Lenguas</t>
  </si>
  <si>
    <t>Docentes que participan en Seminarios y Cursos de formación en lenguas extranjeras.</t>
  </si>
  <si>
    <t>Beneficiarios de la oferta virtual del Centro de Lenguas UPN</t>
  </si>
  <si>
    <t>Sumatoria de beneficiarios de la oferta virtual del Centro de Lenguas UPN</t>
  </si>
  <si>
    <t>Vicerrectoría de Gestión Universitaria / Centro de Lenguas</t>
  </si>
  <si>
    <t>Centro de Lenguas</t>
  </si>
  <si>
    <t>Extensión- Centro de Lenguas</t>
  </si>
  <si>
    <t>Beneficiarios de la oferta virtual del Centro de Lenguas</t>
  </si>
  <si>
    <t>Beneficiarios de la formación en otras lenguas (señas, braille, lenguas indígenas, etc.)</t>
  </si>
  <si>
    <t>Vicerrectoría Académica/Vicerrectoría de Gestión Universitaria/Manos y Pensamientos/SAE/Centro de Lenguas/Centro Tiflotecnológico</t>
  </si>
  <si>
    <t>Beneficiarios de la formación continua en otras lenguas</t>
  </si>
  <si>
    <t>Número de profesores de la UPN inscritos en cursos de extensión.</t>
  </si>
  <si>
    <t>Sumatoria de profesores de la UPN inscritos en cursos de extensión.</t>
  </si>
  <si>
    <t>Vicerrectoría de Gestión Universitaria/Centro de Lenguas / Subdirección de Asesorías y Extensión</t>
  </si>
  <si>
    <t>Docentes inscritos en cursos de extensión</t>
  </si>
  <si>
    <t>Porcentaje de docentes que participan o se benefician de los programas del Plan Integral de Bienestar Universitario</t>
  </si>
  <si>
    <t>(Número de Docentes que participan o se benefician de los programas del Plan Integral de Bienestar Universitario / Total Docentes de la UPN) * 100</t>
  </si>
  <si>
    <t>Subdirección de Bienestar/ unidades académicas y administrativas</t>
  </si>
  <si>
    <t>% de docentes beneficiados del plan integral de bienestar</t>
  </si>
  <si>
    <t xml:space="preserve">Propuesta de reforma al estatuto del profesor universitario  diseñada y socializada en los diferentes consejos </t>
  </si>
  <si>
    <t>Porcentaje de avance del documento de propuesta de reforma, diseñado con la participación de diferentes actores</t>
  </si>
  <si>
    <t xml:space="preserve">% de avance propuesta de reforma estatuto docente </t>
  </si>
  <si>
    <t>Reforma al Acuerdo 004 de 2003 adoptada y socializada</t>
  </si>
  <si>
    <t>Porcentaje de avance del documento de reforma, diseñado con la participación de diferentes actores y aprobado en los órganos colegiados</t>
  </si>
  <si>
    <t>% de avance de la reforma normativa</t>
  </si>
  <si>
    <t>Proyecto 1.2.3 Implementación gradual del Sistema de Evaluación de Profesores</t>
  </si>
  <si>
    <t>Porcentaje de avance del diseño del Sistema de evaluación de profesores.</t>
  </si>
  <si>
    <t>Porcentaje de avance en el diseño del Sistema de Evaluación de Profesores</t>
  </si>
  <si>
    <t>% de avance en el diseño del Sistema de evaluación de profesores</t>
  </si>
  <si>
    <t>Programa 1.3. Escenarios y espacios de Innovación y Práctica Educativa y Pedagógica</t>
  </si>
  <si>
    <t>Proyecto 1.3.1. Fortalecimiento de los observatorios, museos y espacios especializados de la UPN como escenarios de formación, innovación e investigación</t>
  </si>
  <si>
    <t>Observatorios, museos y otros espacios especializados de la UPN como escenarios de formación, investigación e innovación, con sostenibilidad</t>
  </si>
  <si>
    <t>Sumatoria de observatorios, museos y otros espacios especializados de la UPN como escenarios de formación, investigación e innovación, con sostenibilidad</t>
  </si>
  <si>
    <t>Vicerrectoría Académica/Consejo académico/unidades académicas/Subdirección de Asesorías y Extensión</t>
  </si>
  <si>
    <t>observatorios, museos y otros espacios especializados de la UPN  con sostenibilidad</t>
  </si>
  <si>
    <t>Escenario de construcción de materiales educativos constituido</t>
  </si>
  <si>
    <t>Sumatoria de proyectos de construcción de materiales educativos</t>
  </si>
  <si>
    <t>Vicerrectoría de gestión Universitaria/Pedagógica radio/recursos educativos</t>
  </si>
  <si>
    <t>Proyectos de construcción de materiales educativos</t>
  </si>
  <si>
    <t>Vicerrectoría de Gestión Universitaria/Vicerrectoría Académica</t>
  </si>
  <si>
    <t>Proyecto 1.3.2. Articulación y fortalecimiento del IPN y otros espacios de práctica de la UPN como escenarios de investigación e innovación pedagógica y didáctica</t>
  </si>
  <si>
    <t>Número de trabajos enfocados en investigación, proyección social y extensión que articulan las prácticas del IPN</t>
  </si>
  <si>
    <t>Sumatoria de los trabajos de investigación,  proyección social y extensión que articulan las prácticas del IPN</t>
  </si>
  <si>
    <t>proyectos de investigación y proyección social y extensión en IPN y/o Escuela Maternal</t>
  </si>
  <si>
    <t xml:space="preserve">Suma
</t>
  </si>
  <si>
    <t>Beneficiarios (practicantes y pasantes) de escenarios de investigación e innovación pedagógica y didáctica</t>
  </si>
  <si>
    <t>Sumatoria de practicantes y pasantes en escenarios de investigación e innovación pedagógica y didáctica</t>
  </si>
  <si>
    <t>VAC/VGU/SGP-CIUP/SAE/Unidades Académicas</t>
  </si>
  <si>
    <t xml:space="preserve">Docencia
</t>
  </si>
  <si>
    <t xml:space="preserve">Practicantes y pasantes en escenarios de investigación e innovación pedagógica y didáctica  </t>
  </si>
  <si>
    <t xml:space="preserve">Número de estudiantes vinculados semestralmente a los diferentes escenarios de práctica pedagógica  </t>
  </si>
  <si>
    <t>Sumatoria de estudiantes UPN vinculados como practicantes</t>
  </si>
  <si>
    <t xml:space="preserve">estudiantes vinculados como practicantes a los diferentes escenarios de práctica pedagógica </t>
  </si>
  <si>
    <t xml:space="preserve">5000 estudiantes vinculados como practicantes a los diferentes escenarios de práctica pedagógica </t>
  </si>
  <si>
    <t xml:space="preserve">Porcentaje de programas académicos que desarrollan actividades académicas mediadas por las TIC </t>
  </si>
  <si>
    <t>(Número de programas académicos que  desarrollan actividades académicas mediadas por las TIC  / Total de programas académicos virtuales o a distancia proyectados en UPN) * 100</t>
  </si>
  <si>
    <t>Vicerrectoría
Académica/Cinndet/
Subdirección de
Gestión de Sistemas de
Información</t>
  </si>
  <si>
    <t>CINNDET</t>
  </si>
  <si>
    <t>Docentes capacitados en el uso de Tecnologías de la Información y la Comunicación para el diseño e implementación de nuevas didácticas y estrategias de enseñanza y aprendizaje</t>
  </si>
  <si>
    <t xml:space="preserve">Sumatoria de docentes capacitados en el uso de Tecnologías de la Información y la Comunicación </t>
  </si>
  <si>
    <t>Docentes capacitados</t>
  </si>
  <si>
    <t>350 Docentes capacitados</t>
  </si>
  <si>
    <t>Nivel de ejecución de los planes de mejoramiento de los programas académicos UPN</t>
  </si>
  <si>
    <t>Porcentaje promedio de ejecución de todas las actividades previstas en los planes de mejoramiento de los programas académicos / 100%</t>
  </si>
  <si>
    <t>Flexibilización curricular de programas académicos en diferentes regiones</t>
  </si>
  <si>
    <t>(Programas académicos que se ofertan en diferentes regiones / Total Programas académicos UPN) * 100</t>
  </si>
  <si>
    <t>Vicerrectoría Académica/
Grupo de Aseguramiento
de la Calidad / GITAC/  Facultades/ Departamentos/ programas de pregrado/ Vicerrectoría de Gestión Universitaria</t>
  </si>
  <si>
    <t>Se ajusta involucrados y Responsable único.</t>
  </si>
  <si>
    <t>Reglamentación académica en doble programa, doble título y núcleo común en la UPN</t>
  </si>
  <si>
    <t>Sumatoria de documentos que establecen procesos académicos para el doble programa, el doble título y la implementación del núcleo común.</t>
  </si>
  <si>
    <t>Vicerrectoría
Académica/
facultades</t>
  </si>
  <si>
    <t xml:space="preserve">Documentos que favorecen la flexibilidad curricular. </t>
  </si>
  <si>
    <t>Estudiantes beneficiados con oferta académica con doble titulación o doble programa</t>
  </si>
  <si>
    <t>Vicerrectoría Académica/
facultades / Oficina de Relaciones Interinstitucionales</t>
  </si>
  <si>
    <t xml:space="preserve">Número de convenios suscritos para ampliación de cobertura de cohortes que reconozcan trayectorias formativas mediante la profesionalización de saberes en el territorio nacional </t>
  </si>
  <si>
    <t>Rectoría, VAC, VGU, ODP y Oficinas Asesoras</t>
  </si>
  <si>
    <t>Convenios suscritos para ampliación de cohortes</t>
  </si>
  <si>
    <t>Número de convenios y alianzas estratégicas para ampliar cobertura mediante la profesionalización desde saberes en el territorio nacional</t>
  </si>
  <si>
    <t>Programas académicos que inician la construcción e implementación de una ruta para la internacionalización del currículo</t>
  </si>
  <si>
    <t>(Número de programas académicos que inician la construcción e implementación de una ruta para la internacionalización del currículo / Total programas académicos UPN) * 100</t>
  </si>
  <si>
    <t xml:space="preserve">
Oficina de Relaciones  Interinstitucionales/ 
Unidades académicas</t>
  </si>
  <si>
    <t xml:space="preserve">Oficina de Relaciones Interinstitucionales </t>
  </si>
  <si>
    <t>Internacionalización</t>
  </si>
  <si>
    <t>Talleres de internacionalización ofertados en la UPN</t>
  </si>
  <si>
    <t>Actividades de acompañamiento al proceso de internacionalización del currículo ofertados a los distintos programas académicos</t>
  </si>
  <si>
    <t>Número de Actividades de acompañamiento al proceso de internacionalización del currículo ofertados a los distintos programas académicos</t>
  </si>
  <si>
    <t>Incremento anual de proyectos de Aprendizaje Colaborativo Internacional en Línea.</t>
  </si>
  <si>
    <t>(Número de proyectos de Aprendizaje Colaborativo Internacional en Línea vigencia actual / Número de proyectos de Aprendizaje Colaborativo Internacional en Línea de la vigencia anterior) * 100</t>
  </si>
  <si>
    <t xml:space="preserve">% de incremento anual de proyectos de Aprendizaje Colaborativo Internacional </t>
  </si>
  <si>
    <t>Incremento anual de estudiantes UPN que realizan movilidad académica anualmente nacional e internacional</t>
  </si>
  <si>
    <t>Oficina de Relaciones
Interinstitucionales/
Comité de Lengua
Extranjera
Ajuste: Oficina de Relaciones
Interinstitucionales</t>
  </si>
  <si>
    <t xml:space="preserve">% de estudiantes que realizan movilidad académica  nacional e internacional </t>
  </si>
  <si>
    <t>Incremento anual de docentes que realizan movilidad académica anualmente nacional e internacional</t>
  </si>
  <si>
    <t xml:space="preserve">Oficina de Relaciones
Interinstitucionales / Unidades académicas y Vicerrectoría Académica </t>
  </si>
  <si>
    <t xml:space="preserve">% de docentes que realizan movilidad académica  nacional e internacional </t>
  </si>
  <si>
    <t xml:space="preserve">Incremento anual de docentes visitantes que realizan movilidad académica nacional o internacional en la UPN </t>
  </si>
  <si>
    <t>(Número de docentes visitantes que realizan movilidad académica nacional o internacional en la UPN en la vigencia actual / Número de docentes visitantes que realizan movilidad académica nacional o  internacional en la UPN de la vigencia anterior) * 100</t>
  </si>
  <si>
    <t xml:space="preserve">Oficina de Relaciones
Interinstitucionales/
Comité de Lengua
Extranjera
</t>
  </si>
  <si>
    <t>Internacionalización
Docencia</t>
  </si>
  <si>
    <t>% de docentes visitantes que realizan movilidad académica  nacional e internacional en la UPN</t>
  </si>
  <si>
    <t>Incremento anual de estudiantes externos que adelantan movilidad académica en la UPN</t>
  </si>
  <si>
    <t>(Número de estudiantes externos e internacionales que adelantan movilidad académica en la UPN en la vigencia actual / Número de estudiantes externos e internacionales que realizaron  movilidad académica en la UPN  en la vigencia anterior) * 100</t>
  </si>
  <si>
    <t xml:space="preserve">% de estudiantes externos que realizan movilidad académica  nacional e internacional </t>
  </si>
  <si>
    <t xml:space="preserve">Incremento anual de convenios de cooperación académica suscritos a nivel nacional e internacional </t>
  </si>
  <si>
    <t>(Número de convenios de cooperación académica nacional e internacional suscritos anualmente / Total convenios de cooperación identificados en el Observatorio UPN) * 100</t>
  </si>
  <si>
    <t>Oficina de Relaciones
Interinstitucionales/
unidades académicas</t>
  </si>
  <si>
    <t xml:space="preserve">Número de convenios de cooperación académica y administrativa suscritos a nivel nacional e internacional </t>
  </si>
  <si>
    <t>Incremento anual de participantes de eventos y encuentros académicos que fortalecen la investigación con otras comunidades académicas nacionales e internacionales (estudiantes, docentes y funcionarios)</t>
  </si>
  <si>
    <t>% de incremento en participantes de eventos anuales</t>
  </si>
  <si>
    <t>Rectoría</t>
  </si>
  <si>
    <t xml:space="preserve">% de avance en el diseño e implementación de un Centro para asuntos de géneros </t>
  </si>
  <si>
    <t xml:space="preserve">Nivel de avance en el diseño e implementación de la unidad para la equidad e igualdad de género </t>
  </si>
  <si>
    <t>(Número de actividades diseñadas e implementadas para la unidad para la equidad e igualdad de género de la UPN ejecutadas / Número de actividades  programadas para la unidad para la equidad e igualdad de género  de la UPN) * 100</t>
  </si>
  <si>
    <t>Rectoría / Vicerrectorías / Subdirección de Bienestar / Programas académicos / Oficina Jurídica / Oficina de Control Interno disciplinario</t>
  </si>
  <si>
    <t>ciup/ori/unidades
académicas</t>
  </si>
  <si>
    <t>Subdirección de Gestión de Proyectos</t>
  </si>
  <si>
    <t xml:space="preserve">Proyectos cofinanciados o interinstitucionales concretados  </t>
  </si>
  <si>
    <t>Proyectos con alianzas externas que se concretan para realizar investigación e incidencia académica, política y social</t>
  </si>
  <si>
    <t>Número de proyectos con alianza externa que se concretan para realizar investigación e incidencia académica, política y social</t>
  </si>
  <si>
    <t>Número de escenarios de incidencia internos y externos de la UPN a través de los proyectos que dinamizan la investigación en las unidades académicas</t>
  </si>
  <si>
    <t>Sumatoria de escenarios de incidencia internos y externos de la UPN a través de los proyectos que dinamizan la investigación en las unidades académicas</t>
  </si>
  <si>
    <t>SGP-CIUP</t>
  </si>
  <si>
    <t>escenarios internos y externos de incidencia</t>
  </si>
  <si>
    <t>Balances documentados del estado de la investigación de la UPN en el contexto regional e internacional</t>
  </si>
  <si>
    <t>Sumatoria de documentos con el balance del estado de la investigación de la UPN en el contexto regional e internacional</t>
  </si>
  <si>
    <t xml:space="preserve">Investigación </t>
  </si>
  <si>
    <t>Documentos con el balance del estado de la investigación de la UPN en el contexto regional e internacional</t>
  </si>
  <si>
    <t xml:space="preserve">
Sumatoria de estudiantes vinculados a semilleros y como monitores de investigación</t>
  </si>
  <si>
    <t>Estudiantes vinculados como monitores y semilleros en proyectos de investigación</t>
  </si>
  <si>
    <t>Estudiantes vinculados como semilleros de investigación y como monitores en proyectos de investigación que fortalecen la formación en investigación</t>
  </si>
  <si>
    <t xml:space="preserve">Nivel de avance en la creación de una instancia para la educación continuada  </t>
  </si>
  <si>
    <t>(Sumatoria de actividades alcanzadas para la creación de  la instancia de educación continuada /Sumatoria de actividades previstas para la creación de  la instancia de educación continuada) * 100</t>
  </si>
  <si>
    <t>VGU / Subdirección de Asesorías y Extensión/unidades académicas
Vicerrectoría de Gestión Universitaria / Subdirección de Asesorías y Extensión/unidades académicas</t>
  </si>
  <si>
    <t>Vicerrectoría de Gestión Universitaria / Subdirección de Asesorías y Extensión/unidades académicas</t>
  </si>
  <si>
    <t xml:space="preserve">% de implementación del avance de la instancia de educación continuada </t>
  </si>
  <si>
    <t>Proyectos de extensión solidaria y/o financiada</t>
  </si>
  <si>
    <t>Número de programas de Extensión solidaria y/o financiada implementadas.</t>
  </si>
  <si>
    <t>Sumatorias de Proyectos de extensión solidaria y/o financiada implementadas.</t>
  </si>
  <si>
    <t>Sumatoria de programas de extensión de la UPN ofertados en la vigencia</t>
  </si>
  <si>
    <t>CEPAZ / Subdirección de Asesorías y Extensión/unidades académicas</t>
  </si>
  <si>
    <t>CEPAZ</t>
  </si>
  <si>
    <t xml:space="preserve">Programas de extensión en temas de paz, transformación de conflictos </t>
  </si>
  <si>
    <t>Oferta de programas de extensión en temas de educación para la paz, la memoria, los derechos humanos y la transformación de conflictos, dirigida a diferentes poblaciones y comunidades.</t>
  </si>
  <si>
    <t>Proyecto 2.1.5. Los egresados como agentes de extensión, investigación y proyección social a nivel local, regional, nacional e internacional</t>
  </si>
  <si>
    <t>Centro de Egresados/ SGP-CIUP/SAE/unidades académico administrativas</t>
  </si>
  <si>
    <t>Centro de Egresados</t>
  </si>
  <si>
    <t>Extensión-egresados</t>
  </si>
  <si>
    <t>Egresados que se vinculan a actividades institucionales misionales o administrativas de la UPN</t>
  </si>
  <si>
    <t>Centro de Egresados/
Consejo de Egresados/
unidades de dirección</t>
  </si>
  <si>
    <t xml:space="preserve">100
</t>
  </si>
  <si>
    <t>egresados que reciben incentivos y/o distinciones de la UPN por sus méritos en el ejercicio académico, investigativo, social, cultural o deportivo</t>
  </si>
  <si>
    <t>Egresados y egresadas que reciben incentivos y/o distinciones  académicas, investigativas, sociales, culturales o deportivas de la UPN.</t>
  </si>
  <si>
    <t>Sumatoria de egresados y egresadas que reciben incentivos y/o distinciones  académicas, investigativas, sociales, culturales o deportivas de la UPN.</t>
  </si>
  <si>
    <t>Nivel de constitución e implementación de la Bolsa de Empleo o su equivalente</t>
  </si>
  <si>
    <t>(Número de fases que se cumplen para lograr la constitución e implementación de la bolsa de empleo / Número de fases previstas para lograr la constitución e implementación de la bolsa de empleo) * 100</t>
  </si>
  <si>
    <t>Centro de Egresados/Consejo de Egresados/unidades de dirección</t>
  </si>
  <si>
    <t>% de avance en la constitución e implementación de la Bolsa de Empleo o su equivalente</t>
  </si>
  <si>
    <t>(Número de acciones implementadas para consolidar el componente de egresados de la Red de trabajo colaborativo / Número de acciones previstas para consolidar el componente de egresados de la Red de trabajo colaborativo) * 100</t>
  </si>
  <si>
    <t>Proyecto 2.1.6. Mejoramiento de la producción, circulación y apropiación social del conocimiento</t>
  </si>
  <si>
    <t>Número de actividades relacionadas con la ciencia abierta que aporta al posicionamiento de la UPN para la producción, circulación de conocimiento y la proyección social</t>
  </si>
  <si>
    <t>Sumatoria de actividades relacionadas con la ciencia abierta que aporta al posicionamiento de la UPN para la producción y circulación de conocimiento y la proyección social</t>
  </si>
  <si>
    <t>Grupo interno de trabajo editorial</t>
  </si>
  <si>
    <t>Grupo Interno de Trabajo Editorial</t>
  </si>
  <si>
    <t>Investigación- Fondo Editorial</t>
  </si>
  <si>
    <t>Actividades relacionadas con la ciencia abierta que aporta al posicionamiento de la UPN</t>
  </si>
  <si>
    <t>Subdirección de Proyectos de Investigación.</t>
  </si>
  <si>
    <t xml:space="preserve">Incremento de la producción editorial académica e investigativa de la UPN </t>
  </si>
  <si>
    <t xml:space="preserve">Sumatoria de libros publicados </t>
  </si>
  <si>
    <t>VGU /
Grupo Interno de Trabajo Editorial/
Comité de Publicaciones</t>
  </si>
  <si>
    <t>Producción académica e investigativa</t>
  </si>
  <si>
    <t>Participación en espacios de circulación de conocimiento producido por la UPN</t>
  </si>
  <si>
    <t>Sumatoria de espacios de circulación de conocimiento producido por la UPN</t>
  </si>
  <si>
    <t xml:space="preserve">Incremento de la producción editorial de la UPN </t>
  </si>
  <si>
    <t xml:space="preserve">69
</t>
  </si>
  <si>
    <t>Productos editoriales de la UPN</t>
  </si>
  <si>
    <t>Sumatoria de libros, revistas científicas, revistas académicas, audiolibros, documentos institucionales y materiales educativos y pedagógicos publicados al año</t>
  </si>
  <si>
    <t xml:space="preserve">Tasa de generación de contenidos para las diferentes audiencias que conforman la Comunidad UPN  </t>
  </si>
  <si>
    <t>[Número de contenidos generados para cada uno de los miembros de la Comunidad UPN (estudiantes, docentes, egresados, administrativos)  / total de contenidos  programados (4 por cada unidad con el fin de visibilizar cada grupo de valor)] * 100</t>
  </si>
  <si>
    <t>Subdirección de
Recursos Educativos/
emisora/grupo de
comunicaciones</t>
  </si>
  <si>
    <t>Grupo de Comunicaciones Corporativas</t>
  </si>
  <si>
    <t>Docencia / comunicaciones</t>
  </si>
  <si>
    <t>% de Generación contenidos</t>
  </si>
  <si>
    <t>Incremento de la producción audiovisual de la política de comunicaciones (radio, televisión, redes sociales)</t>
  </si>
  <si>
    <t>(Total  de contenidos comunicativos en diversos formatos realizados en el año actual para ser divulgados y/o socializados por los canales de la UPN / total  de contenidos comunicativos en diversos formatos realizados en el año anterior divulgados y/o socializados por los canales de la UPN )* 100</t>
  </si>
  <si>
    <t>Subdirección de Recursos Educativos/ emisora/grupo de
comunicaciones/CINNDET</t>
  </si>
  <si>
    <t>Incremento de la producción de contenidos multimedia de los procesos misionales en la política de comunicaciones (libros, audiolibros, aplicaciones, servicios interactivos, web)</t>
  </si>
  <si>
    <t>Subdirección de Recursos Educativos /grupo de comunicaciones/CINNDET/</t>
  </si>
  <si>
    <t>% de incremento de producción de contenidos generado de los procesos misionales</t>
  </si>
  <si>
    <t>20 % de recursos para inversión en el presupuesto UPN</t>
  </si>
  <si>
    <t>Proyecto 3.1.1. Fortalecimiento de las capacidades institucionales para la gestión de más y mejores recursos</t>
  </si>
  <si>
    <t>Porcentaje del presupuesto de gastos destinado a la inversión en la UPN</t>
  </si>
  <si>
    <t>(Recursos de gastos de inversión  anual / Presupuesto de gastos totales de la UPN anual) * 100</t>
  </si>
  <si>
    <t>Vicerrectoría Administrativa y Financiera / Oficina de Desarrollo y Planeación</t>
  </si>
  <si>
    <t>Planeación financiera</t>
  </si>
  <si>
    <t>% de recursos para inversión en el presupuesto UPN</t>
  </si>
  <si>
    <t>Presupuesto sensible a los enfoques de género, la diversidad poblacional y la discapacidad en el plan anual de adquisiciones de la UPN</t>
  </si>
  <si>
    <t>Subdirección de Bienestar universitario/Oficina de Desarrollo y planeación</t>
  </si>
  <si>
    <t>% de presupuesto sensible a enfoques diversos</t>
  </si>
  <si>
    <t>Relación de estudiantes por servidor público UPN</t>
  </si>
  <si>
    <t>(Promedio anual de estudiantes de pregrado y posgrado / Número de servidores públicos vinculados para actividades administrativas)</t>
  </si>
  <si>
    <t>Estudiantes x servidor público UPN</t>
  </si>
  <si>
    <t>Proyecto 3.1.3. Mejoramiento de la eficiencia de procesos y sistemas de gestión de la UPN</t>
  </si>
  <si>
    <t>Nivel de desempeño del Modelo Estándar de Control Interno en la UPN</t>
  </si>
  <si>
    <t>Resultado ponderado de los valores obtenidos en el cumplimiento de requisitos de las políticas y dimensiones MECI a través de FURAG</t>
  </si>
  <si>
    <t>Oficina de Control Interno / Oficina de Desarrollo y Planeación</t>
  </si>
  <si>
    <t>Oficina de Control Interno</t>
  </si>
  <si>
    <t>Gestión de control y evaluación</t>
  </si>
  <si>
    <t>% de avance en el desempeño del Modelo Estándar de Control Interno</t>
  </si>
  <si>
    <t>Índice de Desempeño Institucional de la UPN</t>
  </si>
  <si>
    <t xml:space="preserve">Resultado ponderado de los valores obtenidos en el cumplimiento de requisitos de las políticas y dimensiones de MIPG </t>
  </si>
  <si>
    <t>Oficina de Desarrollo y Planeación/dependencias UPN</t>
  </si>
  <si>
    <t>Gestión de calidad</t>
  </si>
  <si>
    <t>% de avance en el nivel de desempeño institucional</t>
  </si>
  <si>
    <t>Porcentaje de procedimientos del mapa de procesos UPN actualizados y/o simplificados</t>
  </si>
  <si>
    <t>(Sumatoria de procedimientos simplificados y/o racionalizados / Total de procedimientos del mapa de procesos UPN) * 100</t>
  </si>
  <si>
    <t>Oficina de Desarrollo
y Planeación/líderes
de proceso</t>
  </si>
  <si>
    <t>Gestión de Calidad</t>
  </si>
  <si>
    <t>% de procedimientos simplificados y/o racionalizados</t>
  </si>
  <si>
    <t>Efectividad en la ejecución del Plan Anual de Adquisiciones</t>
  </si>
  <si>
    <t>Subdirección Financiera</t>
  </si>
  <si>
    <t>% de ejecución de los Planes Anuales de Adquisiciones</t>
  </si>
  <si>
    <t>(Total presupuesto del PAA apropiado / Total presupuesto del PAA ejecutado) * 100</t>
  </si>
  <si>
    <t xml:space="preserve">Grupo de contratación/Vicerrectoría Administrativa/ Subdirección de Servicios Generales/unidades ejecutoras / Subdirección Financiera / Oficina de Desarrollo y Planeación </t>
  </si>
  <si>
    <t>Grupo de contratación</t>
  </si>
  <si>
    <t>Porcentaje de funcionarios beneficiados con actividades del plan de bienestar y capacitación para administrativos de la UPN</t>
  </si>
  <si>
    <t>(Número de funcionarios beneficiados con actividades del plan de bienestar y capacitación de la UPN / Total funcionarios UPN) * 100</t>
  </si>
  <si>
    <t>Vicerrectoría
Administrativa/
Subdirección de
Personal</t>
  </si>
  <si>
    <t xml:space="preserve">Subdirección de Personal </t>
  </si>
  <si>
    <t>Porcentaje de implementación del plan de adquisiciones verdes de la UPN</t>
  </si>
  <si>
    <t>Número de ítems del Plan de adquisiciones de la UPN con especificaciones verdes/ número total de ítems incluidos en el Plan de adquisiciones de la UPN</t>
  </si>
  <si>
    <t>Vicerrectoría Administrativa / Sistema de Gestión Ambiental / Subdirección de Servicios Generales / Áreas ejecutores del PAA</t>
  </si>
  <si>
    <t>Sistema de Gestión Ambiental</t>
  </si>
  <si>
    <t>% de implementación del plan de adquisiciones verdes de la UPN</t>
  </si>
  <si>
    <t>No cuenta con línea base</t>
  </si>
  <si>
    <t>Mejoramiento del Servicio de Transporte de la UPN</t>
  </si>
  <si>
    <t>(Número de iniciativas implementadas para el mejoramiento del servicio del parque automotor / Número de iniciativas proyectadas para el mejoramiento del servicio del parque automotor)*100</t>
  </si>
  <si>
    <t>Vicerrectoría Administrativa y Financiera/ SSG - Transporte</t>
  </si>
  <si>
    <t>Subdirección de Servicios Generales</t>
  </si>
  <si>
    <t>Gestión de Servicios</t>
  </si>
  <si>
    <t>% de mejoramiento del Servicio de Transporte de la UPN</t>
  </si>
  <si>
    <t>Proyecto 3.1.4. Modernización de la infraestructura tecnológica y los sistemas de información de la UPN</t>
  </si>
  <si>
    <t>Nivel de implementación del Plan Estratégico de Tecnologías de la Información</t>
  </si>
  <si>
    <t>(No. de Fases realizadas del Plan Estratégico de Tecnologías de la Información  / No. de Fases  programadas en el Plan Estratégico de Tecnologías de la Información) * 100</t>
  </si>
  <si>
    <t>Subdirección de
Gestión de Sistemas de
Información</t>
  </si>
  <si>
    <t>Subdirección de Gestión de Sistemas de Información</t>
  </si>
  <si>
    <t>% de implementación del Plan Estratégico de Tecnologías de la Información</t>
  </si>
  <si>
    <t>N/A</t>
  </si>
  <si>
    <t>Porcentaje de articulación de Sistemas de información</t>
  </si>
  <si>
    <t>(Número soluciones informáticas articuladas / Número total de soluciones informáticas de la UPN) * 100</t>
  </si>
  <si>
    <t>% de articulación de Sistemas de Información</t>
  </si>
  <si>
    <t>Nivel de implementación del Campus Virtual de la UPN</t>
  </si>
  <si>
    <t>(Número de condiciones institucionales y de programa implementados en el campus virtual  / Número total de condiciones previstos a implementar) * 100</t>
  </si>
  <si>
    <t>Subdirección de Gestión de Sistemas de Información / CINNDET</t>
  </si>
  <si>
    <t>% de implementación del Campus Virtual UPN</t>
  </si>
  <si>
    <t>Rectoría/Vicerrectoría Académica/CINNDET</t>
  </si>
  <si>
    <t>Tableros de información oficial de la UPN dispuestos en la WEB de la universidad para la consulta de la comunidad educativa</t>
  </si>
  <si>
    <t>Sumatoria de tableros con información oficial de la UPN dispuestos en aplicativos de consulta dinámica en la página WEB UPN</t>
  </si>
  <si>
    <t>Oficina de Desarrollo
y Planeación / Subdirección de Sistemas / Observatorio OCPE</t>
  </si>
  <si>
    <t xml:space="preserve">Tableros con la información oficial dispuestos en la WEB de la UPN </t>
  </si>
  <si>
    <t>Proyecto 3.1.5. Consolidación de la gestión documental, bases de datos, repositorio y memoria institucional de la UPN</t>
  </si>
  <si>
    <t>Grupo Interno de Trabajo de Gestión Documental  - GDO</t>
  </si>
  <si>
    <t>Grupo Interno de Trabajo de Gestión Documental - GDO</t>
  </si>
  <si>
    <t>Gestión Documental</t>
  </si>
  <si>
    <t>Usuarios de bases de datos bibliográficas, títulos o ejemplares de libros, revistas o documentos disponibles</t>
  </si>
  <si>
    <t>Vicerrectoría Académica/ Subdirección de Biblioteca, Documentación y Recursos Bibliográficos</t>
  </si>
  <si>
    <t>Subdirección de Biblioteca y Recursos Bibliográficos</t>
  </si>
  <si>
    <t>Gestión de Información Bibliográfica</t>
  </si>
  <si>
    <t>Usuarios de recursos bibliográficos</t>
  </si>
  <si>
    <t>Número de usuarios de bases de datos bibliográficas, títulos o ejemplares de libros, revistas o documentos disponibles</t>
  </si>
  <si>
    <t>Construcción de la Facultad de Educación Física (Valmaría)</t>
  </si>
  <si>
    <t>% de ejecución proyecto Valmaría</t>
  </si>
  <si>
    <t xml:space="preserve">
(Sumatoria de actividades ejecutadas del plan de trabajo y cronograma del proyecto VALMARIA / Total de actividades planeadas en el plan de trabajo y cronograma del proyecto VALMARIA)  *100</t>
  </si>
  <si>
    <t>Incrementar la cantidad de metros cuadrados construidos destinados para actividades administrativas por estudiante en la UPN</t>
  </si>
  <si>
    <t>Cantidad de metros cuadrados construidos destinados para actividades administrativas / Número de estudiantes activos de pregrado, posgrado, convenios y extensión.</t>
  </si>
  <si>
    <t>metros cuadrados por estudiante destinados para actividades administrativas</t>
  </si>
  <si>
    <t>Incrementar la cantidad de metros cuadrados construidos destinados para actividades académicas por estudiante en la UPN</t>
  </si>
  <si>
    <t>Cantidad de metros cuadrados construidos destinados para actividades académicas / Número de estudiantes activos de pregrado, posgrado, convenios y extensión.</t>
  </si>
  <si>
    <t>metros cuadrados por estudiante destinados para actividades académicas</t>
  </si>
  <si>
    <t>Porcentaje de implementación del Plan Maestro de Infraestructura de la UPN (PMI-UPN)</t>
  </si>
  <si>
    <t>(Total de obras de infraestructura y dotaciones especializadas realizadas en las instalaciones UPN / Total de obras de infraestructura y dotaciones especializadas programadas en el Plan Maestro de Infraestructura de la UPN (PMI-UPN)) * 100</t>
  </si>
  <si>
    <t>% avance plan maestro de infraestructura</t>
  </si>
  <si>
    <t>Espacios intervenidos para aumentar la accesibilidad para las personas en condiciones de discapacidad</t>
  </si>
  <si>
    <t>Sumatoria de espacios intervenidos para aumentar la accesibilidad para las personas en condiciones de discapacidad / Número de espacios identificados para mejorar la accesibilidad.</t>
  </si>
  <si>
    <t>Vicerrectoría Administrativa y Financiera/ Subdirección de Servicios Generales/Grupo de Planta Física</t>
  </si>
  <si>
    <t>% de espacios intervenidos para aumentar la accesibilidad</t>
  </si>
  <si>
    <t>Cobertura de estudiantes que participan o se benefician anualmente de los programas del Plan Integral de Bienestar Universitario</t>
  </si>
  <si>
    <t>% de beneficiarios plan integral de bienestar</t>
  </si>
  <si>
    <t>No se cuenta con línea base</t>
  </si>
  <si>
    <t>Vicerrectoría Académica/unidades académicas/Rectoría /Oficina de Relaciones Interinstitucionales</t>
  </si>
  <si>
    <t>% de estudiantes
beneficiarios del
programa
acompañamiento
académico</t>
  </si>
  <si>
    <t xml:space="preserve">Porcentaje de estudiantes que se benefician de la estrategia institucional para el acompañamiento académico. </t>
  </si>
  <si>
    <t>Cobertura de estudiantes beneficiados semestralmente con el servicio de restaurante y cafetería de la Universidad</t>
  </si>
  <si>
    <t>Subdirección de Bienestar</t>
  </si>
  <si>
    <t>% de estudiantes beneficiados del servicio de restaurante y cafetería</t>
  </si>
  <si>
    <t>Porcentaje de eventos en donde se garantiza la participación de grupos o delegaciones deportivas, culturales y artísticos representativas de la UPN</t>
  </si>
  <si>
    <t>(Sumatoria de eventos en donde se garantiza la participación de grupos o delegaciones deportivas, culturales y artísticos representativas de la UPN / Total eventos previstos anualmente para la participación de grupos o delegaciones deportivas, culturales y artísticos representativas de la UPN ) * 100</t>
  </si>
  <si>
    <t>Subdirección de Bienestar/Programa de Cultura / Programa Deporte y Recreación</t>
  </si>
  <si>
    <t>% de cobertura de eventos con representación UPN</t>
  </si>
  <si>
    <t>Cobertura de beneficiarios de los talleres de cultura, deporte y recreación ofertados a la comunidad universitaria</t>
  </si>
  <si>
    <t>(Sumatoria de beneficiarios de los talleres de cultura, deporte y recreación ofertados a la comunidad universitaria / Total miembros de la comunidad educativa) * 100</t>
  </si>
  <si>
    <t>% de beneficiarios de programas de cultura, deporte y recreación</t>
  </si>
  <si>
    <t>Cobertura de estudiantes beneficiados con incentivos económicos por medio de monitorias académicas y de gestión institucional</t>
  </si>
  <si>
    <t>Estudiantes beneficiados con incentivos económicos por medio de monitorias académicas y de gestión institucional</t>
  </si>
  <si>
    <t xml:space="preserve">Porcentaje de monitores beneficiados por el programa de Apoyo a Servicios Estudiantiles-ASE </t>
  </si>
  <si>
    <t>(Sumatoria  de estudiantes beneficiados monitores  beneficiados por el  programa de Apoyo a Servicios Estudiantiles-ASE semestralmente / Total monitores semestrales UPN)</t>
  </si>
  <si>
    <t>% de monitores beneficiados con Apoyo a Servicios Estudiantiles</t>
  </si>
  <si>
    <t>Incremento de beneficiarios de espacios de formación deportiva abiertos a la comunidad universitaria y a la comunidad en general</t>
  </si>
  <si>
    <t>(Sumatoria de espacios de formación deportiva abiertos a la comunidad universitaria y a la comunidad en general actual / Sumatoria de espacios de formación deportiva abiertos a la comunidad universitaria y a la comunidad en general de la vigencia anterior) *100</t>
  </si>
  <si>
    <t xml:space="preserve">Subdirección de Bienestar/Programa de Deporte/Facultad de Educación Física </t>
  </si>
  <si>
    <t>% de beneficiarios de espacios de formación deportiva</t>
  </si>
  <si>
    <t>Cobertura de beneficiarios de las líneas del programa para el fortalecimiento apoyo psicosocial de la comunidad universitaria (PAP)</t>
  </si>
  <si>
    <t>(Sumatoria de beneficiarios de las líneas para el fortalecimiento apoyo psicosocial de la comunidad universitaria (PAP) / Total miembros de la comunidad educativa) * 100</t>
  </si>
  <si>
    <t>Subdirección de Bienestar/ Programa de Apoyo Psicosocial</t>
  </si>
  <si>
    <t>% de beneficiarios de actividades de apoyo psicosocial</t>
  </si>
  <si>
    <t>Cobertura de beneficiarios de las acciones para el fortalecimiento de la salud, apoyo odontológico, fisioterapia y orientación psicológica</t>
  </si>
  <si>
    <t>(Sumatoria de beneficiarios de las acciones para el fortalecimiento de la salud (apoyo médico y odontológico,  fisioterapia y orientación psicológica) / Total miembros de la comunidad educativa) * 100</t>
  </si>
  <si>
    <t>% de beneficiarios las acciones para el fortalecimiento de la salud</t>
  </si>
  <si>
    <t>Proyecto 4.1.2. Fortalecimiento e implementación del Protocolo de prevención, atención y sanción de violencias basadas en género y la Política de Género y Cuidado de la UPN</t>
  </si>
  <si>
    <t>Porcentaje de efectividad anual en la atención de casos identificados y definidos como violencias basadas en género (VBG)</t>
  </si>
  <si>
    <t>(Cantidad de casos atendidos anualmente / Cantidad de casos identificados y definidos anualmente como VBG en la UPN) * 100</t>
  </si>
  <si>
    <t>Comité de Transversalización de Género/unidades académicas/unidades directivas/ SBU</t>
  </si>
  <si>
    <t>Porcentaje de sistemas de información con variables de identidad de género, orientación sexual, pertenencia étnica ancestral, reconocimiento poblacional y discapacidad.</t>
  </si>
  <si>
    <t>% de sistemas de información con variables de identidad de género, orientación sexual, pertenencia étnica ancestral, reconocimiento poblacional y discapacidad.</t>
  </si>
  <si>
    <t xml:space="preserve">(Número de sistemas de información con las variables de identidad de genero, orientación sexual y pertenencia étnica ancestral, reconocimiento poblacional y discapacidad / Número de sistemas de información que requieren variables de identidad de genero, orientación sexual y pertenencia étnica ancestral, reconocimiento poblacional y discapacidad de la UPN) * 100.  </t>
  </si>
  <si>
    <t>Proyecto 4.1.3. Acompañamiento académico, psicosocial y de prevención, identificación y atención en salud mental a la diversidad poblacional universitaria</t>
  </si>
  <si>
    <t xml:space="preserve">Porcentaje de estudiantes caracterizados que ingresan por la modalidad de educación inclusiva </t>
  </si>
  <si>
    <t>Vicerrectoría Académica/ Admisiones y registro / unidades académicas/ Subdirección de Bienestar Universitario -PAP / Docentes asesores de cohorte</t>
  </si>
  <si>
    <t xml:space="preserve">% de estudiantes que ingresan bajo la modalidad de  educación inclusiva </t>
  </si>
  <si>
    <t xml:space="preserve">Porcentaje de estudiantes admitidos que acceden a espacios psicoeducativos orientados a la población diferencial </t>
  </si>
  <si>
    <t xml:space="preserve">Vicerrectoría Académica/ SAD / unidades académicas/ Subdirección de Bienestar Universitario -PAP </t>
  </si>
  <si>
    <t>Número de beneficiarios de espacios formativos y campañas de atención y acompañamiento a integrantes de la comunidad universitaria para prevenir o atender la adicción y el consumo de sustancias psicoactivas.</t>
  </si>
  <si>
    <t>Sumatoria de espacios formativos y campañas de atención y acompañamiento a integrantes de la comunidad universitaria para prevenir o atender la adicción y el consumo de sustancias psicoactivas.</t>
  </si>
  <si>
    <t>Subdirección de Bienestar - Salud - Convivencia -PAP</t>
  </si>
  <si>
    <t>Espacios o campañas para prevenir adicción o sustancias psicoactivas</t>
  </si>
  <si>
    <t>Programa 4.2. Convivencia formativa y restaurativa: El conflicto como experiencia</t>
  </si>
  <si>
    <t>Proyecto 4.2.1. Formación ética y política para impulsar la participación de la comunidad universitaria, el entorno saludable, la ética del cuidado, la convivencia, la paz y la reconciliación</t>
  </si>
  <si>
    <t>Beneficiarios de espacios de formación en derechos humanos para la Comunidad Universitaria</t>
  </si>
  <si>
    <t>Sumatoria de beneficiarios de los espacios de formación en derechos humanos</t>
  </si>
  <si>
    <t xml:space="preserve">Subdirección de Bienestar/ unidades académicas/ proyecto cepaz </t>
  </si>
  <si>
    <t>Beneficiarios de espacios de formación en derechos humanos</t>
  </si>
  <si>
    <t>Estatuto de Participación UPN adoptado y socializado</t>
  </si>
  <si>
    <t>Sumatoria de estatutos de participación UPN adoptados y socializados</t>
  </si>
  <si>
    <t>Subdirección de Personal/cuerpos colegiados/sindicatos/Secretaría General/Subdirección de bienestar</t>
  </si>
  <si>
    <t>Secretaría General</t>
  </si>
  <si>
    <t>Gestión para el Gobierno Universitario</t>
  </si>
  <si>
    <t>Estatuto de participación adoptado y socializado</t>
  </si>
  <si>
    <t>Regulación de los puestos de ventas informales al interior de la UPN</t>
  </si>
  <si>
    <t>Sumatoria de puestos de ventas informales regulados al interior de la Universidad</t>
  </si>
  <si>
    <t xml:space="preserve">Subdirección de Bienestar / Programa de Apoyos Socioeconómicos </t>
  </si>
  <si>
    <t>puestos de ventas informales al interior de la UPN regulados.</t>
  </si>
  <si>
    <t>Cobertura de participantes de espacios y acciones para fortalecer la identidad y el sentido de pertenencia a la Universidad (estudiantes, docentes y funcionarios)</t>
  </si>
  <si>
    <t>(Sumatoria de participantes de espacios y acciones para fortalecer la identidad y el sentido de pertenencia a la Universidad (estudiantes, docentes y funcionarios) / Total estudiantes, docentes y funcionarios UPN) * 100</t>
  </si>
  <si>
    <t xml:space="preserve">Subdirección de Bienestar/ Programa de Convivencia </t>
  </si>
  <si>
    <t>% de participantes para fortalecer identidad y pertenencia</t>
  </si>
  <si>
    <t>Proyectos de formación para construir apuestas políticas y sensibles relacionadas con pueblos originarios y grupos minoritarios</t>
  </si>
  <si>
    <t xml:space="preserve">Sumatoria de Propuestas relacionadas con pueblos originarios y/o grupos minoritarios elaboradas en la vigencia actual </t>
  </si>
  <si>
    <t>Vicerrectoría académica/Consejo académico/unidades académicas/Subdirección de Asesorías y Extensión</t>
  </si>
  <si>
    <t>Propuestas de formación relacionadas con pueblos originarios y/o grupos minoritarios</t>
  </si>
  <si>
    <t>Proyecto 4.2.2. Diseñar e implementar un programa de manejo de conflictos con enfoque restaurativo</t>
  </si>
  <si>
    <t xml:space="preserve">Vicerrectoría de Gestión  Universitaria/Doctorado/ CEPAZ </t>
  </si>
  <si>
    <t>propuestas alternativas diseñadas y ejecutadas por CEPAZ o con otras unidades académicas</t>
  </si>
  <si>
    <t xml:space="preserve">Estrategias diseñadas y ejecutadas por CEPAZ o con otras unidades académicas para el fortalecimiento del movimiento pedagógico por la paz y la vida. </t>
  </si>
  <si>
    <t xml:space="preserve">Número de estrategias diseñadas y ejecutadas por CEPAZ o con otras unidades académicas para el fortalecimiento del movimiento pedagógico por la paz y la vida. </t>
  </si>
  <si>
    <t>Experiencias sobre educación para la paz, la memoria y en derechos humanos en las que han participado docentes, estudiantes, egresados y otros colectivos de las unidades académicas de la UPN y aliados estratégicos</t>
  </si>
  <si>
    <t>Sumatoria de experiencias sistematizadas sobre educación para la paz, la memoria y en derechos humanos en las que han participado docentes, estudiantes, egresados y otros colectivos de las unidades académicas de la UPN y aliados estratégicos</t>
  </si>
  <si>
    <t>VGU</t>
  </si>
  <si>
    <t>experiencias sistematizadas sobre educación para la paz, la memoria y en derechos humanos</t>
  </si>
  <si>
    <t>Ejercicios de formación e investigación en educación para la paz, la memoria y en derechos humanos, que posibilitan la participación de la comunidad universitaria y de aliados estratégicos de la UPN, contribuyen a la no repetición y al mejoramiento de la convivencia social y universitaria</t>
  </si>
  <si>
    <t>ejercicios diseñados e implementados</t>
  </si>
  <si>
    <t>Sumatoria de ejercicios de formación e investigación en educación para la paz, la memoria y derechos humanos, diseñados e implementados, que posibilitan la participación de la comunidad universitaria y de aliados estratégicos de la UPN, contribuyen a la construcción de paz.</t>
  </si>
  <si>
    <t>escenarios de política pública en los que CEPAZ hace incidencia en términos educativos y pedagógicos</t>
  </si>
  <si>
    <t>Escenarios en los que participa CEPAZ que generan incidencia política en los campos de paz, memoria y derechos humanos</t>
  </si>
  <si>
    <t>Número de escenarios de incidencia política en los que participa CEPAZ.</t>
  </si>
  <si>
    <t>Espacios de formación, mediación, sanación y restauración de derechos, implementados en cada semestre</t>
  </si>
  <si>
    <t>Sumatoria de espacios de formación, mediación, sanación y restauración de derechos, implementados en cada semestre</t>
  </si>
  <si>
    <t>Espacios de formación en restauración de derechos</t>
  </si>
  <si>
    <t>Sumatoria de iniciativas que promueven la cualificación, la formación, la investigación, el reconocimiento y la difusión del saber de los egresados.</t>
  </si>
  <si>
    <t>Iniciativas que promueven la cualificación, la formación, la investigación, el reconocimiento y la difusión del saber de los egresados.</t>
  </si>
  <si>
    <t>Se crea un nuevo indicador.</t>
  </si>
  <si>
    <t>Observatorios de la UPN como escenarios de formación, investigación e innovación, en el marco del lineamiento estratégico desde las directivas de la universidad.</t>
  </si>
  <si>
    <t>Número de actividades de formación, investigación e innovación realizadas desde los Observatorios de la UPN</t>
  </si>
  <si>
    <t>Vicerrectoría Académica/unidades académicas/CEPAZ</t>
  </si>
  <si>
    <t>Vicerrectoría Académica/CEPAZ</t>
  </si>
  <si>
    <t>Actividades de formación, investigación e innovación realizadas desde los Observatorios de la UPN</t>
  </si>
  <si>
    <t>Fortalecimiento de los museos de la UPN como escenarios de formación, investigación e innovación, en el marco del lineamiento estratégico desde las directivas de la universidad.</t>
  </si>
  <si>
    <t>Número de Acciones realizadas para la creación y circulación de Colecciones, garantizando la accesibilidad, participación de públicos y colaboración.</t>
  </si>
  <si>
    <t>Vicerrectoría Académica/Facultades/unidades académicas/CIUP</t>
  </si>
  <si>
    <t>Vicerrectoría Académica/Facultades</t>
  </si>
  <si>
    <t>Acciones realizadas para la creación y circulación de Colecciones, garantizando la accesibilidad, participación de públicos y colaboración.</t>
  </si>
  <si>
    <t>Actividades de producción y divulgación de los observatorios de educación para la paz, la memoria y derechos humanos.</t>
  </si>
  <si>
    <t>Número de actividades de producción y divulgación de los observatorios de educación para la paz, la memoria y derechos humanos.</t>
  </si>
  <si>
    <t>actividades de producción y divulgación de los observatorios de educación para la paz, la memoria y derechos humanos.</t>
  </si>
  <si>
    <t>Porcentaje de funcionarios  vinculados en cargos de provisionalidad de la UPN</t>
  </si>
  <si>
    <t>(Sumatoria de funcionarios 2024 de la UPN / Sumatoria de funcionarios administrativos vinculados en la provisionalidad con la UPN) * 100</t>
  </si>
  <si>
    <t>Actualización de la Política de Comunicaciones de la UPN</t>
  </si>
  <si>
    <t>Política de comunicaciones actualizada</t>
  </si>
  <si>
    <t>Subdirección de recursos educativos/Emisora/grupo interno de comunicaciones.</t>
  </si>
  <si>
    <t>Grupo Interno de comunicaciones</t>
  </si>
  <si>
    <t>Documento de Política</t>
  </si>
  <si>
    <t>Sumatoria</t>
  </si>
  <si>
    <t>%incremento de la audiencia en la producción audiovisual y radiofónica</t>
  </si>
  <si>
    <t>Por definir</t>
  </si>
  <si>
    <t>Creación de un sistema de medios que permita la apropiación social del conocimiento</t>
  </si>
  <si>
    <t>Sistema de Medios creado</t>
  </si>
  <si>
    <t xml:space="preserve">Documento de creación del Sistema de Medios </t>
  </si>
  <si>
    <t xml:space="preserve">Número de convenios de cooperación académica y administrativa nacional e internacional suscritos anualmente </t>
  </si>
  <si>
    <t>Aumento de matrículas en la oferta de formación del Centro de Lenguas.</t>
  </si>
  <si>
    <t>Sumatoria de matrículas de la oferta académica del Centro de Lenguas.</t>
  </si>
  <si>
    <t xml:space="preserve">Centro de Lenguas </t>
  </si>
  <si>
    <t>Cantidad de matrículas</t>
  </si>
  <si>
    <t>Se Crea un nuevo  indicador</t>
  </si>
  <si>
    <t>Ampliación de población de incidencia del Centro de Lenguas.</t>
  </si>
  <si>
    <t>Sumatoria de alianzas con entidades privadas y/o públicas o SARES en los que participe el CLE.</t>
  </si>
  <si>
    <t>Vicerrectoría de Gestión Universitaria/ Centro de Lenguas</t>
  </si>
  <si>
    <t>Alianzas con entidades privadas o públicas o SARES en los que participe el CLE.</t>
  </si>
  <si>
    <t>Guía de compras públicas sostenibles con el ambiente adoptada en la UPN</t>
  </si>
  <si>
    <t>Vicerrectoría Administrativa / Sistema de Gestión Ambiental / Subdirección de Servicios Generales / Grupo de contratación / Áreas ejecutores del PAA</t>
  </si>
  <si>
    <t>Grupo de Contratación</t>
  </si>
  <si>
    <t>Nivel de construcción del plan estratégico de tecnologías de la información.</t>
  </si>
  <si>
    <t>(No de fases de construcción del PETI completadas / No de fases de construcción del PETI programadas) * 100</t>
  </si>
  <si>
    <t>% de construcción del Plan Estratégico de Tecnologías de la Información</t>
  </si>
  <si>
    <t>Se crea nuevo indicador en complemento al indicador 77</t>
  </si>
  <si>
    <t>Nivel de construcción del Plan Maestro de Infraestructura de la UPN (PMI-UPN)</t>
  </si>
  <si>
    <t>(No de fases de construcción del Plan Maestro de Infraestructura de la UPN (PMI-UPN) completadas / No de fases de construcción del Plan Maestro de Infraestructura de la UPN (PMI-UPN) programadas) * 100</t>
  </si>
  <si>
    <t>Se crea nuevo indicador en complemento al indicador 86</t>
  </si>
  <si>
    <t>Centro de Responsabilidad</t>
  </si>
  <si>
    <t>Fases completadas del Sistema Institucional de Integridad Académica</t>
  </si>
  <si>
    <t>Número de fases del Sistema Institucional de Integridad Académica completadas</t>
  </si>
  <si>
    <t>Docencia/Investigación</t>
  </si>
  <si>
    <t>Fases completadas</t>
  </si>
  <si>
    <t>Vicerrectoría Académica/Facultades/Comité de Inclusión/Centros de Atención y Unidades Académicas de Acompañamiento Estudiantil (CADEP-ACACIA, Centro de Estudios y Servicios en Pedagogía Y Familia/Biblioteca Central y otros)/Subdirección de Bienestar Universitario (GOAE)</t>
  </si>
  <si>
    <t>Docencia/Bienestar</t>
  </si>
  <si>
    <t>Documento</t>
  </si>
  <si>
    <t>Creación de la Política Institucional de Permanencia</t>
  </si>
  <si>
    <t>Creación de la Política de Inclusión</t>
  </si>
  <si>
    <t>Documento de creación de la Política Institucional de Permanencia</t>
  </si>
  <si>
    <t>Documento de creación de la Política de Inclusión</t>
  </si>
  <si>
    <t>Vicerrectoría Académica/Comité de Inclusión/Subdirección de Bienestar Universitario (GOAE)</t>
  </si>
  <si>
    <t>Docencia/Gestión de Bienestar Universitario</t>
  </si>
  <si>
    <t>Número de participantes del proyecto de lectura, escritura y oralidad.</t>
  </si>
  <si>
    <t>Participantes del proyecto de lectura, escritura y oralidad.</t>
  </si>
  <si>
    <t>Vicerrectoría Académica/Biblioteca central</t>
  </si>
  <si>
    <t>Docencia/Gestión de Información Bibliográfica</t>
  </si>
  <si>
    <t>Personas</t>
  </si>
  <si>
    <t>Se elimina el Indicador y se reportaría hasta 2024.</t>
  </si>
  <si>
    <t xml:space="preserve">Se ajusta responsable único. </t>
  </si>
  <si>
    <t>Se ajustan metas.</t>
  </si>
  <si>
    <t>Se ajustan involucrados y responsable único.</t>
  </si>
  <si>
    <t>Se ajusta nombre, fórmula, involucrados, responsable único y metas</t>
  </si>
  <si>
    <t>Se ajusta el responsable único</t>
  </si>
  <si>
    <t>Se ajusta en la fórmula del indicador y en el responsable único.</t>
  </si>
  <si>
    <t>Se ajusta responsable único y metas</t>
  </si>
  <si>
    <t>Se ajusta fórmula del indicador</t>
  </si>
  <si>
    <t>Se ajusta nombre y fórmula del indicador</t>
  </si>
  <si>
    <t>Se ajusta nombre, fórmula e involucrados.</t>
  </si>
  <si>
    <t>Se ajusta nombre, fórmula y metas</t>
  </si>
  <si>
    <t>Se ajusta nombre, fórmula del indicador y metas.</t>
  </si>
  <si>
    <t>Reporte de egresados y egresadas que se vinculan contractualmente a la UPN</t>
  </si>
  <si>
    <t>Número de egresados y egresadas que se vinculan contractualmente a la UPN</t>
  </si>
  <si>
    <t>Se ajusta fórmula del indicador, involucrados, responsable único y metas.</t>
  </si>
  <si>
    <t>Se ajusta responsable único</t>
  </si>
  <si>
    <t>Se ajusta fórmula del indicador y metas.</t>
  </si>
  <si>
    <t>Incrementar cantidad de puestos de trabajo destinados para actividades administrativas dotados con criterios de SST</t>
  </si>
  <si>
    <t>(Número de puestos de trabajo de personal administrativo adecuados y dotados con criterios de SST / Total de puestos de trabajo de personal administrativo) * 100</t>
  </si>
  <si>
    <t>Se ajusta fórmula del indicador y metas</t>
  </si>
  <si>
    <t>Se crea nuevo indicador en reemplazo al indicador 93</t>
  </si>
  <si>
    <t>Sumatoria de estudiantes beneficiados por el  programa de Apoyo a Servicios Estudiantiles-ASE</t>
  </si>
  <si>
    <t xml:space="preserve">Estudiantes beneficiados por el programa de Apoyo a Servicios Estudiantiles-ASE </t>
  </si>
  <si>
    <t>Número de monitores beneficiados con Apoyo a Servicios Estudiantiles</t>
  </si>
  <si>
    <t>Se crea nuevo indicador en reemplazo al indicador 94</t>
  </si>
  <si>
    <t>Personas beneficiarias de espacios de formación deportiva abiertos a la comunidad universitaria y a la comunidad en general</t>
  </si>
  <si>
    <t>Sumatoria de beneficiarios de espacios de formación deportiva abiertos a la comunidad universitaria y a la comunidad en general semestralmente</t>
  </si>
  <si>
    <t>Personas beneficiarias de espacios de formación deportiva</t>
  </si>
  <si>
    <t>Se crea nuevo indicador en reemplazo al indicador 95</t>
  </si>
  <si>
    <t>Se elimina el Indicador con esta forma de medición y se reporta con la nueva fórmula desde 2024.</t>
  </si>
  <si>
    <t>Propuesta de abordaje a las ventas informales al interior de la UPN</t>
  </si>
  <si>
    <t>(Etapas de construcción de propuesta de abordaje a ventas informales completadas / etapas de construcción de propuesta de abordaje a ventas informales programadas) * 100</t>
  </si>
  <si>
    <t>Etapas de construcción de propuesta de abordaje a ventas informales completadas</t>
  </si>
  <si>
    <t>Se crea nuevo indicador en reemplazo al indicador 105</t>
  </si>
  <si>
    <t>Se crea nuevo indicador en reemplazo al indicador 109</t>
  </si>
  <si>
    <t>Se crea un nuevo indicador en complemento al indicador 27.</t>
  </si>
  <si>
    <t xml:space="preserve">Se crea un nuevo indicador en reemplazo del indicador 75. </t>
  </si>
  <si>
    <t xml:space="preserve">Se crea un nuevo indicador en reemplazo del indicador 11. </t>
  </si>
  <si>
    <t>Se crea nuevo indicador en complemento al indicador 84</t>
  </si>
  <si>
    <t>Se ajusta el nombre y fórmula del indicador.</t>
  </si>
  <si>
    <t>Se crea un nuevo  indicador</t>
  </si>
  <si>
    <t>Se ajusta nombre y metas.</t>
  </si>
  <si>
    <t>(Sumatoria de participantes de eventos y encuentros académicos que fortalecen la investigación con otras comunidades académicas nacionales e internacionales año actual / Sumatoria de participantes de eventos y encuentros académicos que fortalecen la investigación con otras comunidades académicas nacionales e internacionales año anterior) * 100</t>
  </si>
  <si>
    <t>metros cuadrados adecuados destinados al servicio de programas académicos</t>
  </si>
  <si>
    <t>Facultad de Bellas Artes/
Facultad de Educación
Física/Consejo Académico
y Superior /Existe el Sistema de Formación Avanzada SIFA/  GITAC/  Facultades/ Departamentos/ programas de pregrado/"
Facultad de Educación
Física/Consejo Académico
y Superior / Existe el Sistema de Formación Avanzada SIFA/  GITAC/  Facultades/ Departamentos/ programas de pregrado/</t>
  </si>
  <si>
    <t>Facultades/CINNDET</t>
  </si>
  <si>
    <t xml:space="preserve">155
</t>
  </si>
  <si>
    <t>Espacios de circulación de conocimiento producido por la UPN</t>
  </si>
  <si>
    <t xml:space="preserve">57
</t>
  </si>
  <si>
    <t>(Número de estudiantes que participan o se benefician anualmente de los programas del plan integral de bienestar universitario / Promedio de estudiantes semestrales UPN) * 100</t>
  </si>
  <si>
    <t>(Número de estudiantes beneficiarios de la estrategia institucional de acompañamiento académico / Total estudiantes de la UPN) * 100</t>
  </si>
  <si>
    <t xml:space="preserve">(Sumatoria de estudiantes de pregrado beneficiados semestralmente con el servicio de restaurante y cafetería de la Universidad / Total estudiantes de pregrado en oferta regular)*100 </t>
  </si>
  <si>
    <t>% programas  académicos que diversifican sus modalidades y metodologías</t>
  </si>
  <si>
    <t>(Sumatoria de metros cuadrados adecuados destinados al servicio de programas académicos / sumatoria de metros cuadrados existentes al servicio de programas académicos) *100</t>
  </si>
  <si>
    <t>Subdirección de Bienestar / Vicerrectoría Administrativa / Programa Académicos / Facultades /</t>
  </si>
  <si>
    <t xml:space="preserve">Sumatoria de etapas ejecutadas de ajuste del Reglamento Estudiantil  / Sumatoria de etapas programadas de ajuste del Reglamento Estudiantil </t>
  </si>
  <si>
    <t xml:space="preserve">Estudiantes que participan en plan de formación en lenguas extranjeras por periodo académico </t>
  </si>
  <si>
    <t>Se ajusta en meta del cuatrienio, al ser incremental debe llegar a 180 personas beneficiadas.</t>
  </si>
  <si>
    <t>Sumatoria de beneficiarios de programas de formación continua en otras lenguas (señas, braille, lenguas indígenas, etc.)</t>
  </si>
  <si>
    <t>Vicerrectoría Académica/Consejo académico</t>
  </si>
  <si>
    <t xml:space="preserve">% de programas académicos con oferta en plataforma virtual </t>
  </si>
  <si>
    <t>Vicerrectoría Académica/
Grupo de Aseguramiento
de la Calidad / Vicerrectoría Académico</t>
  </si>
  <si>
    <t>% de ejecución en planes de mejoramiento de programas académicos</t>
  </si>
  <si>
    <t>% de programas académicos ofertados en diferentes regiones.</t>
  </si>
  <si>
    <t>Sumatoria de estudiantes beneficiados con oferta académica con doble titulación o doble programa</t>
  </si>
  <si>
    <t xml:space="preserve">% de Programas que inician internacionalización de currículo </t>
  </si>
  <si>
    <t>(Sumatoria de estudiantes que realizan movilidad académica  nacional e internacional en la vigencia actual / Sumatoria de estudiantes que realizaron movilidad académica  nacional e internacional en la vigencia anterior)*100</t>
  </si>
  <si>
    <t>(Sumatoria de docentes que realizan movilidad académica  nacional e internacional en la vigencia actual / Sumatoria de docentes que realizaron movilidad académica  nacional e internacional en la vigencia anterior)*100</t>
  </si>
  <si>
    <t>% de convenios de cooperación académica suscritos</t>
  </si>
  <si>
    <t>Porcentaje de constitución del  Tejido de Egresados para coordinar y potenciar iniciativas que motiven el retorno de los egresados a la dinámica institucional universitaria.</t>
  </si>
  <si>
    <t>% de implementación de la Red de trabajo colaborativo</t>
  </si>
  <si>
    <t>SGP-CIUP/Grupo Interno de trabajo Editorial</t>
  </si>
  <si>
    <t xml:space="preserve">% de incremento de producción audiovisual </t>
  </si>
  <si>
    <t>(Total producciones de contenidos multimedia de los procesos misionales en la política de comunicaciones realizados en el año actual / Total producciones de contenidos multimedia de los procesos misionales en el plan de comunicaciones realizados en el año anterior) * 100</t>
  </si>
  <si>
    <t>(Sumatoria de presupuesto sensible a los enfoques de género, la diversidad poblacional y la discapacidad identificados en el plan anual de adquisiciones de la UPN / Total presupuesto del plan anual de adquisiciones de la UPN) * 100</t>
  </si>
  <si>
    <t>% de administrativos beneficiados con el Plan de Bienestar y Capacitación UPN</t>
  </si>
  <si>
    <t>Gestión de Sistemas Informáticos</t>
  </si>
  <si>
    <t>Se ajusta fórmula del indicador.</t>
  </si>
  <si>
    <t>(Sumatoria  de estudiantes beneficiados con incentivos económicos por medio de monitorias académicas semestralmente / Total estudiantes semestrales en UPN)*100</t>
  </si>
  <si>
    <t>% de estudiantes semestrales beneficiados por medio de monitorias académicas</t>
  </si>
  <si>
    <t>% de cobertura acciones para protocolo, atención y sanción de violencias basadas en género</t>
  </si>
  <si>
    <t xml:space="preserve">Subdirección de bienestar/Subdirección de servicios informáticos </t>
  </si>
  <si>
    <t>(Número de estudiantes caracterizados que ingresan por la modalidad de educación inclusiva / Total de estudiantes con requerimientos de educación inclusiva) * 100</t>
  </si>
  <si>
    <t>(Cantidad de estudiantes admitidos que acceden a espacios psicoeducativos orientados a la población diferencial / Total de estudiantes que ingresan a través del proceso de admisiones inclusivas )* 100</t>
  </si>
  <si>
    <t>% de estudiantes admitidos que acceden a espacios psicoeducativos</t>
  </si>
  <si>
    <t>Vicerrectoría Gestión Universitaria- Facultad Educación</t>
  </si>
  <si>
    <t>Vicerrectoría Gestión Universitaria- Facultades</t>
  </si>
  <si>
    <t>Interacción de la producción audiovisual y radiofónica de la UPN</t>
  </si>
  <si>
    <t>(Total de audiencia que interactúa con los contenidos comunicativos producidos por la UPN en el año actual/Total de audiencia que interactúa con los contenidos comunicativos producidos por la UPN en el año anterior)*100</t>
  </si>
  <si>
    <t>Número de convenios de cooperación académica suscritos</t>
  </si>
  <si>
    <t>Propuesta de adopción de guía de compras publicas sostenibles con el ambiente en la UPN.</t>
  </si>
  <si>
    <t>Adopción de guía de compras publicas sostenibles con el ambiente en la UPN</t>
  </si>
  <si>
    <t>Sumatoria  de estudiantes beneficiados con incentivos económicos por medio de monitorias académicas</t>
  </si>
  <si>
    <t>Número de estudiantes beneficiados por medio de monitorias académicas</t>
  </si>
  <si>
    <t>Número de series y/o subseries  documentales digitalizadas.</t>
  </si>
  <si>
    <t>Número de series y subseries documentales digitalizados anualmente</t>
  </si>
  <si>
    <t>Series y subseries documentales digitalizadas anualmente</t>
  </si>
  <si>
    <t>20 Series y subseries documentales digitalizadas anualmente</t>
  </si>
  <si>
    <t>LOGRO UNICAMENTE
VIGENCIA 2024</t>
  </si>
  <si>
    <t>% Logro 2024</t>
  </si>
  <si>
    <t>Justificación y/o Descripción del Logro o de las dificultades para lograr la meta 2024</t>
  </si>
  <si>
    <t>NO APLICA</t>
  </si>
  <si>
    <t>Ajuste Final 21 de noviembre 2024</t>
  </si>
  <si>
    <t>De las 2016 plazas docentes existentes en la UPN, para la vigencia 2024 se tuvieron cubiertas 174. Sin embargo, desde la Vicerrectoría Académica se han establecido diálogos con diferentes instancias para promover el mejoramiento de las condiciones laborales y de bienestar de los profesores y profesoras de la UPN.</t>
  </si>
  <si>
    <t xml:space="preserve">Con el fin de que los programas académicos realizarán presencia en región, se realizó la ampliación del lugar de desarrollo, así como la evaluación y reflexión de sus componentes curriculares, los programas académicos son los siguientes: Licenciatura en Educación Física, Licenciatura en Recreación, Licenciatura en Deportes, Licenciatura en Artes Visuales, Licenciatura en Artes Escénicas, Licenciatura en Música, Licenciatura en Educación Básica Primaria, Especialización en Pedagogía (Modalidad distancia) y Maestria en docencia de la Química (Virtual). </t>
  </si>
  <si>
    <t>Al finalizar la vigencia 2024, la UPN, contó con presencia a través de convenios suscritos con las provincias del Tequendama, que la integran los municipios de Anapoima, Apulo, Cachipay, El Colegio, La Mesa, Quipile, San Antonio del Tequendama, Tena, Viotá y Anolaima, cuyo centro de actividades académicas es el municipio de La Mesa; también con la provincia de Almeidas, conformado por los municipios de Chocontá, Machetá, Manta, Sesquilé, Tibirita, Villapinzón y Suesca, como sede del lugar de desarrollo de las actividades académicas y Fundación, Magdalena, además, a través de convenios de práctica se hizo presencia en municipios como Cuitiva, Subachoque, Almaguer, Soacha, Sopó, Fosca, Bogotá, Ubaté, Barbosa, Cucunubá, Inzá, Honda, Tenjo, Funza, Caquetá, Barranquilla, Cali; a través de convenios de profesionalización en municipios de Santander como Vélez, San Gil y Piedecuesta; A través de los convenios marco suscritos con ENS durante 2023 se hizo presencia en Envigado, Baranoa, Mompós, Cartagena, San Mateo, Tunja, Salamina, Florencia, Monterrey, Lorica, Nocaima, Pitalito, Gigante, Villavicencio, Acacías, La Cruz, Cúcuta, Sibundoy, Cerrito, Málaga, Majagual, Falan e Ibagué. Con el programa Viva la Escuela, se hizo presencia en municipios como Piojó, Margarita, Rio Viejo, San Jacinto del Cauca, Chitaraque, Cubara, Floresta, Jericó, Miraflores, Santa Rosa de Viterbo, Somondoco, Soraca, Tutaza, Umbita, Aranzazu, Norcasia, Bosconia, Juradó, Unguía, Cacahual, Garzón, Yaguara, Dibulla, Alcalá, Caicedonia  y San Pedro. A través de la gestión de La Pedagógica radio se hizo presencia en Riohacha, Yacopí, Villa Gómez, Fuquene, Medellín, La Calera y Amagá.
Es importante mencionar que esta información responde a lo consolidado por la VAC en el marco de la elaboración del diagnostico y caracterización para el documento de regionalización institucional, destacando que solo se registra la información que misionalmente está relacionada con la Vicerrectoria. Es posible que la gestión de la VGU pueda arrojar municipios adicionales a los mencionados en el presente reporte.</t>
  </si>
  <si>
    <t xml:space="preserve">Al finalizar la vigencia 2024, se ofertaron nuevos cupos en los programas ofertados por la UPN, para el caso de la estrategia de regionalización, se ofertaron nuevos cupos en las Provincias de Tequendama y Almeidas, así como en Fundación, Magdalena, con las Licenciaturas en Educación Física, Deportes, Recreación, Artes Visuales, Artes Escénicas, Música y Educación Básica Primaria. </t>
  </si>
  <si>
    <t>Durante la vigencia 2024 se renovaron los convenios marco existentes con las ENS María Auxiliadora de Soacha, IED María Montessori en Bogotá, ENS de Cartagena y la ENS de Monterrey. Adicionalmente, se suscribió el Convenio Marco con la ENS de Mompox. Estos se suman a los convenios vigentes, a saber: ENS San Mateo, ENS Ibagué, ENS Putumayo, ENS Pitalito, ENS Gigante, ENS del Mayo, ENS Nocaima, ENS Sady Tobón Calle, ENS  Acacias, ENS Villavicencio, ENS la Mojana, ENS Francisco de Paula Santander de Málaga. Durante el segundo trimestre se sumó el convenio marco con ENS La Inmaculada de Guapi, ENS Nuestra Señora de la Paz y ENS María Auxiliadora de Villapinzón; se renovó convenio marco con ENS Florencia y ENS Corozal y expiraron los convenios marco con las ENS San Mateo y la ENS Ibagué. Al final de la vigencia se siguieron haciendo gestiones para mantener los convenios y alianzas o para establecer nuevas, como se relaciona en la matriz adjunta en la carpeta de evidencias.</t>
  </si>
  <si>
    <t>Durante el 2024 se adelantaron mesas de trabajo con estudiantes de las sedes Calle 72 y Parque Nacional, donde se recolectaron insumos que ayudaron a la conformación de un primer borrador que espera discutirse y seguirse nutriendo durante el 2025.</t>
  </si>
  <si>
    <t>Desde la SGP-CIUP, se realizaron 57 procesos de socialización en el marco de formación en investigación, a nivel nacional abarcando 10 escenarios y con la participación de las cinco facultades de la Universidad. No se presentó ninguna difcultad.</t>
  </si>
  <si>
    <t>El porcentaje de logro alcanzado por el SIFA es del 100% en el indicador para el año 2024. Por medio de la implementación eficiente de estrategias comunes que impactan en los diversos programas académicos que hacen parte del SIFA. Debido a ello se ha logrado un fortalecimiento significativo en la flexibilidad curricular del Sistema de Formación Avanzada. Este avance se refleja en las siguientes acciones realizadas: La interacción de los posgrados en la oferta académica. El enlace y oferta académica con la Red Educativa Universitaria de Conocimiento y Acción Regional “REDUCAR”.  Además, la gestión realizada durante el 2024 permitió la creación del acuerdo 018 que fue aprobado el 17 de marzo 2025, por el cual se define el procedimiento de Modalidad de espacios académicos en posgrado para estudiantes de pregrado. La gestión para visibilizar la oferta de electivas del SIFA. Se realizaron las actas de seguimiento de cada una de las reuniones que ha llevado a cabo el SIFA. La construcción de la apuesta piloto del plan de formación de lengua extranjera para estudiantes de posgrado. La oferta de electivas en todos los programas de posgrado. Se realizó una iniciativa junto con planeación del punto de equilibrio común (integración flexible). Gestión para la ampliación del espacio del lugar de desarrollo de la maestría en arte educación y cultura. El trabajo conjunto de los diversos departamentos académicos jugó un papel clave en alcanzar resultados excepcionales.
Por lo anterior, teniendo en cuenta la transversalidad de las estrategias que desde el SIFA se ha desaroollado, se propone que este indicador se dé por completado y no se siga analizando como acciones particulares de cada programa, sino la conexión institucional que se ha logrado para que se fortalezca la flexibilidad curricular en su conjunto.</t>
  </si>
  <si>
    <t>Durante el 2024-I se realizaron cuatro sesiones de la Cátedra Ambiental con un total de 424 participantes. Para el 2024-2, se realizaron cuatro sesiones de la cátedra ambiental, con un total de 521 participantes.</t>
  </si>
  <si>
    <t>A corte del 31 de diciembre de 2024, un total de 51 docentes de la UPN se beneficiaron del Plan de Desarrollo Profesoral, y 6 docentes participaron en el seminario virtual. En conjunto, 57 docentes estuvieron involucrados en estas actividades formativas a lo largo del año en el Centro de Lenguas.</t>
  </si>
  <si>
    <t>Durante la vigencia 2024, el programa de Lengua de Señas Colombiana del Centro de Lenguas registró un total de 98 estudiantes matriculados en los distintos ciclos ofrecidos. La distribución de los estudiantes fue la siguiente: 19 en el primer ciclo, 28 en el segundo ciclo, 41 en el tercer ciclo y 10 en el cuarto ciclo.</t>
  </si>
  <si>
    <t>Durante la vigencia 2024 se construyó una propuesta de reforma al Acuerdo 004 de 2003 que fue presentada ante el Consejo Académico; además, desde ese año se identificaron las acciones que debían realizarse durante el 2025 para poder completar los ajustes al documento de reforma y completar de buena forma no solo su adopción, sino también su socialización, teniendo en cuenta la participación de las diferentes facultades, así como de instancias que son relevantes en la concertación de planes de trabajo docente.</t>
  </si>
  <si>
    <t>Durante la vigencia 2024 se avanzó en la construcción de un documento que contiene el análisis comparativo de sistemas de evaluación docente de otras universidades, la revisión y construcción conceptual acerca de la evaluación, así como la estructura de lo que se adelantará durante el 2025 para llegar al diseño del Sistema de Evaluación de Profesores de nuestra universidad.</t>
  </si>
  <si>
    <t>En general, los convenios de práctica suscritos entre la Universidad y las diferentes instituciones en las que los estudiantes realizan los procesos de práctica pedagógica contemplan el desarrollo de procesos de investigación e innovación pedagógica y didáctica. No obstante, cuando se indaga con los programas sobre el número de estudiantes vinculados a procesos de práctica en estos asuntos, no todos los programas reportan desarrollos.
El número reportado en general corresponde a procesos de práctica desarrollados en el marco del Convenio 2210 entre la Secretaría Distrital de Educación y la UPN. También se cuenta con otros espacios de práctica relacionados con la meta como el Aula Húmeda, el Museo Pedagógico Colombiano, Museo de Historia Natural "Casita de Biología", Pradif, Museo Nacional y la convocatoria del MEN: Programa de Tutorias para el Aprendizaje y la Formación Integral.</t>
  </si>
  <si>
    <t>La universidad cuenta con más de 90 convenios de práctica con diferentes instituciones educativas, de entre los cuales el 2210 establecido con la SED es el más representativo porque confensa el mayor número con 1403 de estudiantes en práctica.
Los programas de todas las facultades reportaron estudiantes vinculados a procesos de práctica, conforme al avance del proceso formativo previsto en los planes de estudio:
FBA 11%; FCT 12%; FEF 25%; FHU 23%; FED 29%</t>
  </si>
  <si>
    <t xml:space="preserve">La Universidad Pedagogica Nacional cuenta con 23 programas de pregrado y 15 de prosgrado, sobre los cuales los siguientes programas son mediación por TIC:
Se apoyó en la ruta de virtualización propuesta para la UPN, apoyando en diversas actividades a los siguientes programas:
o Licenciatura en Educación Básica Primaria Modalidad Distancia Tradicional:  se realizó apertura se seminarios para los semestres de 2024-1 y 2, se realizó una verificación de los cursos almacenados en plataforma y después de la revisión de la coordinación del programa se realizó la eliminación de 48 (curso que no estaban en funcionamiento, la organización de las categorías y recategorización de 21 cursos en las mismas, finalmente, la creación de 38 cursos para la nueva malla curricular los cuales se entregaron con una nueva estructura general con bloques de banner principal, portadilla e información docente.
o Especialización en pedagógica a distancia: Se realizo el apoyo en la creación de los espacios, la virtualización de los cursos corrientes pedagógicas y asesoría de proyectos, el diseño de la identidad gráfica del programa, capacitación al equipo docente en la elaboración, montaje y configuración en plataforma de recursos formativos, capacitación sobre carga cognitiva pensada desde el diseño instruccional, reuniones de Alistamiento para definir estructura de los nuevos cursos (se encuentra en renovación del registro calificado), metodología de formación y cronograma de trabajo y la atención a usuarios (registro de docentes y estudiantes) en temas relacionados con la plataforma Moodle
o Maestría en Estudios Contemporáneos en Enseñanza de la Biología, las acciones realizadas fueron: Reunión de alistamiento para iniciar las discusiones sobre estructura de los cursos, metodología de formación, espacios de capacitación y cronograma de trabajo, se propone un programa de divulgación como estrategia de posicionamiento de la maestría y se realiza atención a usuarios (docentes y estudiantes) en temas relacionados con la plataforma Moodle.
o Maestría en Docencia de la Química en modalidad b-learning, se realizaron las siguientes acciones: Alistamiento del programa, donde se definió la metodología de ‘Aula invertida’ como mayoritaria en el programa, la definición de la estructura de los cursos en plataforma, diseño de la identidad gráfica del programa, se virtualizaron los seminarios, capacitación a docentes y estudiantes en el manejo de la plataforma Moodle y atención a usuarios (docentes y estudiantes) en temas relacionados con la plataforma Moodle. 
o Licenciatura en tecnología: Se apoyo en las reuniones de alistamiento para definir la estructura de los cursos, metodología de formación, espacios de capacitación y cronograma de trabajo, diseño de identidad gráfica del programa, formato de contenido para los cinco (5) curso que se virtualizan en el 2024-II, la creación de 9 espacios en plataforma y la capacitación al editor académico y cuerpo docente en la creación de recursos formativos y edición en la plataforma Moodle.
o Profesionalización en recreación: Creación de cuatro (4) espacios en plataforma, diseño del paquete gráfico y capacitación al equipo docente en la edición de curso en Moodle. 
o Licenciatura en Diseño Tecnológico: se incorpora a la ruta de virtualización, la cual se encuentra en proceso, donde se brinda apoyo en para la fase de alistamiento, se elabora cronograma de trabajo y se envía formato para la creación de contenidos.
o Licenciatura en Deporte: ingresa un proyecto de investigación de estudiantes de la licenciatura en Deporte para elaborar un AVA (Ambiente Virtual de Aprendizaje) (inicio de la etapa de alistamiento)
ENLACE SOPORTES: La información  se puede consulta r en el siguiente link  https://pedagogicaedu-my.sharepoint.com/:f:/g/personal/cinndet_upn_edu_co/EoNMEmPbVXdOmZ8vA3GLRo4Bz4E50C_1Ep4duCDvF7oewA?e=dzuFnz </t>
  </si>
  <si>
    <t xml:space="preserve">1. Actualizar el brochure de productos y servicios del Centro de Innovación y Desarrollo Educativo y Tecnológico-CINNDET para docentes, estudiantes y administrativos.
Desde sus iniciativas de actualización, el folleto (brochure) de productos y servicios para fortalecer la visibilidad de sus cinco frentes estratégicos de trabajo, donde se proporciona una descripción clara y detallada de los productos y servicios dirigidos a docentes, estudiantes y personal administrativo, con el objetivo es mejorar la comunicación de la oferta institucional y potenciar el uso de los recursos y oportunidades disponibles en temas de educación y tecnología.
2. Divulgar los productos y servicios del Centro de Innovación y Desarrollo Educativo y Tecnológico-CINNDET con las instancias pertinentes.
Realización de capacitaciones dirigidas a funcionarios, administrativos, contratistas y profesores de la UPN y del IPN, sobre recursos tecnológicos, ofimáticos, informacionales y de gestión, a través de un espacio amable y didáctico, en el que los asistentes puedan resolver sus dudas frente al uso de estos recursos. A continuación, algunos temas abordados:  
o Capacitación StreamYard:  Capacitación a las diferentes dependencias sobre el manejo de la herramienta StreamYard para la realización de diferentes espacios como transmisiones en vivo, ponencias, foros internacionales, presentaciones de libros, etc. Igualmente, se capacitaron a monitores y practicantes de diferentes dependencias de la universidad asignados a el Cinndet 
o Capacitación a monitores y practicantes de diferentes dependencias de la universidad asignados a el Cinndet en el montaje de transmisiones hibridas realizadas desde el cinndet o en apoyo a otras dependencias de la universidad, gestión de contenidos, diseño pedagógico, edición de Moodle, herramientas interactivas. 
o Capacitaciones en administración y edición en Moodle a docentes de los diferentes programas académicos y de extensión de la universidad. 
o Capacitaciones a estudiantes en el acceso y navegación del Moodle UPNVirtual.  
o Capacitación en herramientas tecnológicas al IPN y entidades externas de la UPN.
Se realizaron capacitaciones a toda la comunidad universitaria, en temas relacionados con la educación virtual y herramientas tecnológicas:
o Elaboración de recursos educativos
oVirtualización de contenidos
o Plataforma Moodle (Aula virtual)
o Inteligencia Artificial y educación: Chat GPT como asistente de aula"
oS treamYard
o Buenas prácticas a través del diseño pedagógico
o Herramientas interactivas
o Office 360
o IA aplicada a trabajos de grado. Enlace
o Capacitación sobre como diseñar e implementar un curso tipo MOOC. Enlace
Se planificó y desarrolló un ciclo de capacitaciones para la comunidad universitaria, producto de la práctica y monitoria de los estudiantes asignados al Cinndet, donde se propone 5 capacitaciones con herramientas de H5P, carga cognitiva y accesibilidad.
Durante el año, se llevaron a cabo una serie de capacitaciones dirigidas a funcionarios, administrativos, contratistas y profesores de la Universidad Pedagógica Nacional (UPN) y del Instituto Politécnico Nacional (IPN), adultos mayores, con el objetivo de fortalecer sus habilidades en el uso de recursos tecnológicos, ofimáticos, informacionales y de gestión.
ENLACE SOPORTES: La información  se puede consulta r en el siguiente link  https://pedagogicaedu-my.sharepoint.com/:f:/g/personal/cinndet_upn_edu_co/EoNMEmPbVXdOmZ8vA3GLRo4Bz4E50C_1Ep4duCDvF7oewA?e=dzuFnz </t>
  </si>
  <si>
    <t xml:space="preserve">Al finalizar la vigencia 2024, se contó con la flexibilización curricular y presencia en región de los programas: Licenciatura en Deporte, Licenciatura en Recreación, Licenciatura en Educación Física, Licenciatura en Artes Visuales, Licenciatura en Música, Licenciatura en Artes Escénicas, en la provincia del Tequendama y Almeidas, Y, Licenciatura en Básica Primaria en Fundación, Magdalena. </t>
  </si>
  <si>
    <t>Durante el segundo semestre del 2024 se firmó el convenio para la doble titulación entre la Licenciatura en Educación Especial de la UPN y la Licenciatura en Educación Infantil de la Universidad Distrital Francisco José de Caldas, sumándose así a la reglamentación que favorece la flexibilidad curricular y para la cual ya se contaba con reglamentación acerca del doble programa. En cuando al núcleo común, se trazó la ruta que se seguirá durante el 2025 para poder contar con un documento que reglamente este aspecto en nuestra universidad.</t>
  </si>
  <si>
    <t>Los 112 beneficiaros reportados corresponden a la oferta académica con doble programa, distribuidos de la siguiente forma entre semestres: 2024-1: 64 y 2024-2: 48. En cuanto a la oferta de doble titulación, apenas hasta finales del segundo semestre del 2024 se firmó este convenio con la Universidad Distrital Francisco José de Caldas, por lo que los beneficiaros empezaron en el 2025.</t>
  </si>
  <si>
    <t xml:space="preserve">Al finalizar el año 2024, se dio cumplimiento a la meta planteada, ya que se suscribieron convenios para la ampliación de la cobertura, para el reconocimiento de trayectorias formativas mediante la profesionalización. Con los municipios: La Mesa, Suesca, Quípile, Tena, Cachipay, San Antonio del Tequendama, Villapinzón, Sesquilé y Tibirita. </t>
  </si>
  <si>
    <t>A continuación se discrimina el número de usuarios por trimestre: 
El primer trimestre: 607 usuarios
El segundo trimestre: 1211 usuarios
El tercer trimestre: 1275 usuarios
El cuarto trimestre:  692 usuarios
Para un Acumulado de 3785 Usuarios que accedieron a las BD ofertadas, donde se realizó una gran difusión a traves del grupo de Formación de Usuarios.</t>
  </si>
  <si>
    <t>LOGRO:48,71% calculado a partir del número de participantes en cada una de las áreas que aportan a la permanencia estudiantil  y eliminación de duplicados con base en el total de matriculados del año 2024 que fue de 10007
Porcentaje de estudiantes beneficiarios de acompañamiento académico: 
48,71% 
Para la Vigencia 2024 desde la VAC se puso en marcha la estrategia de Mapa de Servicios de Acompañamiento Estudiantil contando con los Docentes Asesores de Cohorte, como difusores u facilitadores en la activación de rutas a los diferentes servicios. En este mapa se concentran los servicios de la Biblioteca Central , CADEP y GOAE (Grupo de Orientación y Acompañamiento Estudiantil) las tematicas trabajadas fueron las siguientes:  
A. Biblioteca Central: Estrategias de búsqueda, bases de datos, Derechos de autor, Norma APA y Turnitin. Talleres de escritura académica y tutorías individualizadas para el aprovechamiento de recursos tiflotecnológicos por parte de estudiantes ciegos y de baja visión para el acceso a la información y al conocimiento.
B. CADEP: Tutorías para la generación de ambientes inclusivos y de aprendizaje accesibles, Alfabetización digital, Lectura y escritura académica, Hábitos y técnicas de estudio.
C Asesores de Cohorte: Tutorías integrales para la identificacion y mitigación de riesgos de deserción.
D. GOAE: Socialización de rutas de atención ante crisis, talleres de promoción y prevención en salud mental y socialización de acceso a los servicios de orientación individual orientación individual.</t>
  </si>
  <si>
    <t xml:space="preserve">Diseño pedagógico, metodológico e implementación: 
1. Diplomado de paz a nivel comunitario, en el marco de convenio con Proceso Pacífico (Alianza Fronteriza de Filantropía (AFF) y el  Departamento de Ciencias Sociales (DCS)
 2. Diplomado Internacional Verdad y Construccón de Paz: Desarrollo y finalización del curso, en el marco del convenio UPN e INDEPAZ.
3. CURSO CORTO: Cátedra Interuniversitaria e Itinerante. Caminos hacia la paz en Colombia: Horizontes que nos dejó el Informe Final de la CEV, en alianza con CAPAZ
4. Jornada de formación para la comunidad universitaria ""Día de la Educación en/para los derechos humanos"", en colabaración con el colegio Liceo Francés, la Asociación Colombiana de Objetores de Consciencia y el espacio cultural POEMAPA. 
5. Curso de extensión ""Prevención del reclutamiento forzado de niños, niñas y jóvenes"". Marco del convenio Coalico- UPN.
6. Diplomado formación en la gobernanza y el liderazgo social para la construcción de una Colombia potencia mundial de la vida.
7. Diplomado memoria y archivo: en alianza con el Centro Nacional de Memoria Histórica (diseño y envio a la entidad)
</t>
  </si>
  <si>
    <t xml:space="preserve">
1. Cátedra de Paz Alfredo Molano Bravo, en alianza con la Cátedra UNESCO y la Licenciatura en Educación Comunitaria. 
2. Curso de Derechos Humanos y Construcción de Paz. En memoria de Darío Betancourt, a 25 años de su desaparición, en alianza con el programa de Convivencia de Bienestar Universitario. 
3. Programa PazALaVoz, en alianza con la Pedagógica Radio </t>
  </si>
  <si>
    <t xml:space="preserve">Para sistematizar las 80 experiencias educativas en memoria paz y derechos humanos, se propuso la sigueinte ruta: 
1. Búsqueda y levantamiento de la información. 
2. Clasificación y organización de la información en el archivo ondrive de Cepaz.
3. Registro de las actividades identificadas en la ficha de análisis
4. Se compilaron los datos de varias matrices construidas en el 2022, 2023 y 2024, dado que contenían información sobre las prácticas educativas en educación para la paz, la memoria y los derechos humanos
</t>
  </si>
  <si>
    <t>1. Curso de formación e investigación en construcción de paz y segurridad territorial. diseñado y presentado a convocatoriA Instituto Capaz. 
2. Proyecto de formación e investigación ""Aprender a Cuidar y Cuidar para Aprender: Tres estudios de caso en colegios oficiales de Bogotá que están transformando sus culturas escolares desde la ética del cuidado, las prácticas restaurativas y las pedagogías culturalmente apropiadas
3. Propuesta de formación Llíderes de Paz IPN
 4. Diseño pedagógico y metodológico de la electiva ""Cátedra de Pensamiento Crítico, Universidad y Represión Estatal: Caso colectivo 82"
5. Diseño del anteproyecto de investigación que se realizarán entre el Centro Nacional de Memoria Histórica y el CEPAZ, para la vigencia 2025
6.Diseño del proyecto pedagógico ""Narrativas territoriales de memoria y paz"" que tiene la proyección para el año 2025 al 2027, con el objetivo de crear una ruta pedagógica sobre narrativas de memoria para la paz a partir de referentes literarios y radiales que integren la escuela, los conflictos socioambientales y la comunidad en distintas regiones de Colombia.
7. Diseño pedagógico y metodológico de la Cátedra Vida Universitaria "El arte como posibilidad ante la crisis civilizatoria y la subjetivación del malestar social" 
8. Propuesta de Investigación sobre las apuestas pedagógicas y curriculares en las Facultades de Educación sobre los DDHHH para la Red Iberoamericana de Derechos Humanos</t>
  </si>
  <si>
    <t xml:space="preserve">Se participó de manera activa en los siguientes escenarios: 
1. Mesa de Gobernabilidad y paz del Sistema Universitario Estatal. 
2. Cátedra de Paz UNESCO.
3. Mesa de Educación para la Paz. 
4. Equipo motor del encuentro internacional de educadores y educadores para la paz
5. Equipo motor de los XII Diálogos Latinoamericanos y del Caribe: educación para la paz, la memoria y la convivencia democrática, en alianza con Viva la Ciudadanía, Educapaz y EPYC de la CEEAL.
</t>
  </si>
  <si>
    <t xml:space="preserve">Desde la SGP-CIUP en esta vigencia se realizaron acciones de gestión al  Proyecto de Inversión BPIN No.2021000100070 denominado Fortalecimiento del Museo de Historia Natural-UPN a través de la virtualización de estrategias educativas y la formación en CTeI para la protección de la diversidad biocultural urbana y rural de Bogotá D.C. Bogotá.  Así mismo se realizó el cargue de esta a la plataforma de Gesproy y finalizando así con la ejecución financiera técnica y administrativa del proyecto. estos en el marco del fortalecimiento del Museo de historia natural.  
De la misma forma en la vigencia 2024 se realizó un proceso de caracterización a través de un instrumento que se propuso indagar en los Observatorios y Museos de la Universidad Pedagógica Nacional por los siguientes aspectos: Equipo (profesores, estudiantes, egresados, otros) y roles (coordinación, community manager, etc.), soportes logísticos prestos por la UPN y por otros (plataformas, página web, etc.), acciones de investigación y de producción de conocimiento, acciones articuladas con la proyección social y la extensión, acciones que aportan a la docencia, resultados y productos.
A continuación, se presentan los resultados de esta fase de caracterización en los tres (3) Observatorios y en los tres (3) Museos de la Universidad.
1. Observatorio de Acciones Colectivas por la Educación y la Pedagogía en Colombia OACEP.
2. Observatorio de Medios.
3. Observatorio de Derechos Humanos.
4. Museo Pedagógico Colombiano.
5. Museo de Historia Natural.
6. Museo Itinerante e interactivo de Educación Física.  
Dentro de las estrategias de la SGP-CIUP se desarrollaron actividades de acompañamiento para el fortalecimiento mediante reuniones en las que se identificaron aspectos a fortalecer de estos escenarios. </t>
  </si>
  <si>
    <t>Durante el 2024 se concretaron 10 proyectos externos en alianzas con entidades nacionales e internacionales como: la Unión Europea a través del programa Erasmus+, el Ministerio de Ciencia Tecnología e Innovación, la Universidad Distrital Francisco José de Caldas, la Universidad de la Salle, la Universidad Santo Tomás, la Corporación Juego y Niñez, la Universidad Nacional de Colombia, y la Universidad del Valle. Dentro de estos proyectos se incluyen los realizados por el Doctorado Interinstitucional en Educación – DIE y del Sistema Universitario Estatal – SUE, alianzas que han venido fortaleciendo derivado de la política institucional lo que significa un fortalecimiento de la investigación, la innovación y la interdisciplinariedad.</t>
  </si>
  <si>
    <t>Se evidencian 48 escenarios de incidencia derivados de los proyectos de investigación internos en la vigencia 2024, discriminados de la siguiente forma: 
* Educación básica- escuela 10 proyectos
*  Instituciones educación superior 11 proyectos
* Deporte 2 proyectos
 * Industria 1 proyecto 
* Sociedad 13 proyectos.
* Aula 7 proyectos
* Radio 1 proyecto
* Medio ambiente 3 proyectos 
Durante el 2024 se concretaron 10 proyectos externos en los cuales Se evidencian 7 escenarios de incidencia discriminados de la siguiente forma: 
* CTeI: 1 proyecto 
* Educación: 1 proyecto
* Educación física: 1 proyecto 
* Derechos fundamentales: 2 proyectos
* Derechos de los niños: 1 proyecto
* Educación STEAM: 3 proyectos
* Política institucional: 1 proyecto</t>
  </si>
  <si>
    <t>Desde la Subdirección de Gestión de Proyectos - CIUP dos balances cuyo propósito fue identificar características de la investigación que se desarrolla en la Universidad Pedagógica Nacional. 
El primer balance identifica los intereses investigativos de las y los investigadores que participaron durante la convocatoria interna desde el 2020 hasta el 2023. Producto de este documento se lanza el boletín número 9 que fue publicado en el mes de marzo del año 2024 y que fue difundido de manera amplia por todos los canales de comunicación de la universidad. El segundo balance corresponde a una identificación de las características propias de la convocatoria interna durante los últimos 7 años en el cual de manera muy puntual se identifican diversos elementos claves de esta estrategia de investigación</t>
  </si>
  <si>
    <t xml:space="preserve">Desde la Subdirección de Gestión de Proyectos -CIUP se realiza el proceso de vinculación de 321 monitores y monitoras de investigación para el 2024, en el marco de proyectos de investigación internos y externos gestionados desde esta unidad, revistas de investigación, revistas académicas, observatorios, museos y otros espacios de formación investigativa.No se presento ninguna difcultad. </t>
  </si>
  <si>
    <t xml:space="preserve">
Desde la Subdirección de Gestión de Proyectos -CIUP en la vigencia 2024 en el marco de la Semana de la Investigación participativa, colectiva y abierta 2024 se realizó la conferencia: la importancia de la ciencia abierta en la investigación. Esta actividad se puede visualizar en el siguiente enlace: https://www.youtube.com/watch?v=VxCsS3dTikc </t>
  </si>
  <si>
    <t>Para la vigencia 2024 se contó con 154 matriculados en el Seminario Virtual de Lenguas Extranjeras Ingles- Francés, espacio formativo que atiende exclusivamente la capacitación en el nivel A1 de dominio del idioma y que hace  parte del Plan de Formación en Lenguas Extrajeras (PFLE)  de la UPN.
En 2024-1 se contó con se contó con 32 matriculados en el idioma francés y 64 en el idioma inglés. En 2024-2, 18 en francés y 40 en inglés.
Por otro lado, el programa de Inglés con Estrategia de Educación Virtual 'You Speak Now' registró un total de 38 estudiantes matriculados. La distribución de los mismos fue la siguiente: 14 estudiantes en el primer ciclo, 15 en el tercer ciclo y 9 en el cuarto ciclo. No se registraron matrículas en el segundo ciclo.</t>
  </si>
  <si>
    <t>Con corte a 31 de diciembre de 2024, se registró un total de 8.594 estudiantes matriculados en los diferentes programas del Centro de Lenguas. La distribución de los mismos fue la siguiente: 3.334 estudiantes en el primer ciclo, 1.132 en el segundo ciclo, 3.222 en el tercer ciclo y 906 en el cuarto ciclo.</t>
  </si>
  <si>
    <t>Durante la vigencia 2024, el Centro de Lenguas contó con cinco convenios vigentes, cuatro con cooperativas: COASMEDAS, CBC-Cooperativa Bancaria de Colombia , CONALEMJUSTICIA y CANAPRO-Casa Nacional del Profesor  y uno con la compañía editorial PEARSON.</t>
  </si>
  <si>
    <t xml:space="preserve">Es necesario aclarar que en este indicador se reportan los egresados y egresadas que se vinculan contractualmente a la UPN.
Para recopilar la información es necesario acudir a las siguientes unidades: Contratación, Personal, Centro de Lenguas y la Subdirección de Asesorías y Extensión SAE.
Es importante mencionar que el Centro de Egresados y Egresados tiene alto compromiso con recopilar la información necesaria para reportar este indicador, sin embargo, esta Unidad no tiene el fuero para asegurar la contratación de graduados y graduadas, ya que la vinculación de personal no esta al alcance de esta dependencia. </t>
  </si>
  <si>
    <t xml:space="preserve">En el Plan de Acción del Centro de Egresados y Egresadas 2024 se estipula que el logro-meta esperado para este indicador es de 60 graduados y el logro alcanzado es de 68 exalumnos. Se solicita la revisión de este particular. 
Adicionalmente, en las mesas de trabajo sostenidas entre VGU, ODP y CEG se solicitó la modificación de este indicador, dado que, la redacción misma restringe el reporte a egresados y egresadas que han recibido incentivos y/o distinciones de la UPN por sus méritos, la rectificación del indicador propuso ampliar a incentivos y/o distinciones de la UPN en general sin que estén sujetos a los méritos de los egresado y egresadas para poder incluir todas las métricas que surgen del Acuerdo 016 del 2019 “Por el cual se crean y reglamentan los incentivos y distinciones para los egresados de la Universidad Pedagógica Nacional”. </t>
  </si>
  <si>
    <t xml:space="preserve">El profesional que tenía asignado este proceso ya no hace parte del equipo de trabajo , el empalme no fue satisfactorio. Lograr de nuevo contacto con el Servicio Público de Empleo fue el mayor reto ya logrado.
Actualmente se cuenta con los documentos:
1. Proyecto de viabilidad
2. Resolución
3. Reglamento.
Estos deben ser revisados nuevamente con el Servicio Público de Empleo quién brinda una asesoría para proceder con la autorización en la UPN y SPE. Si bien, desde el Centro de Egresados se buscó en múltiples ocasiones a los funcionarios de el Servicio Público de Empleo para seguir con el proceso, fue imposible realizar este encuentro. Sin embargo, se reporta un alto avance en el proceso de consolidación de la Bolsa de Empleo. </t>
  </si>
  <si>
    <t>En el marco del Tejido de Egresados se desarrollaron las siguientes iniciativas:
1.	Dos sesiones del Consejo de Egresados y Egresadas
2.	Encuentro General de Egresados y Egresadas 10 y 11 de octubre 2024.
3.	Encuentro de egresados Departamento de Lenguas - 3 de mayo: 13 asistentes.
4.	Encuentro de egresados de Licenciatura en Electrónica - 18 de mayo: 42 asistentes. 
5.	Encuentro de egresados - Segundo Coloquio de posgrados de la Facultad de Ciencia y Tecnología - 25 de mayo: 35 asistentes.
6.	Se participación en el Encuentro de Egresados del IPN el día 18 de mayo.
7.	Participación en el Encuentro de Egresados de la Licenciatura en Educación Física, realizado el 29 de mayo, con la presentación del CEG y realizando un taller de construcción de perfil laboral.
8.	Encuentro de la Licenciatura en Biología: 1 de noviembre 62 asistentes
9.	Encuentro de la Licenciatura en Recreación: 3 de diciembre 20 asistentes
10.	Encuentro de la Licenciatura en Electrónica: 18 de mayo 42 asistentes.</t>
  </si>
  <si>
    <t xml:space="preserve">Para el año 2024 se realiaron los siguinetes cursos 
20124	CURSOS LIBRES DE EXTENSIÓN MÚSICA se aperturaron 127 grupos 
20224	CURSOS DE EXTENSIÓN ESCUELA DE DEPORTES ACUÁTICOS para este SAR se aperturaron 256 Grupos.
El cumplimiento de la meta para el año 2024 es de 174%. </t>
  </si>
  <si>
    <t>1.	10124	Radio Educativa y Escuela Multigrado ENS La Mojana
2.	10224	Santanderes - Fortalecimiento a la atención en la educación inicial en territorios priorizados con énfasis en la ruralidad y la ruralidad dispersa
3.	10324	Frances - Diplomado “Formación en francés para docentes: hacia una Educación Plurilingüe en el Distrito Capital”
4.	10424	Ingles Diplomado “Formación en inglés para docentes: hacia una Educación Plurilingüe en el Distrito Capital”
5.	10524	Hábitos y estilos de vida saludable persona mayor – Usaquén
6.	10624	Acompañamiento y seguimiento implementación propuesta fortalecimiento Programa Egresados – ETITC
7.	10724	Implementación estrategia de los SIMES - Nacional 
8.	10824	Barrismo Social 
9.	10924	“Curso Derechos Humanos DDHH y Derecho Internacional Humanitario DIH”
10.	11024	Diplomado “Tejiendo Sunas, sentidos y vivencias pedagógicas e interculturales para el fortalecimiento de la educación propia de la comunidad indígena Muisca de Bosa"
11.	11124	Danza y Movimiento 
12.	11224	Sonidos para la construcción de paz
13.	11424	Proyecto IES del Catatumbo
14.	11524	Tutorías y aprendizaje
15.	20124	CURSOS LIBRES DE EXTENSIÓN MÚSICA
16.	20224	CURSOS DE EXTENSIÓN ESCUELA DE DEPORTES ACUÁTICOS</t>
  </si>
  <si>
    <t xml:space="preserve">Del Centro de Lenguas de la Universidad para la Vigencia 2024 participaron 51 Profesores de la UPN:
SAR 20224 :  Cursos de Extensión Escuela de Deportes Acuáticos participaron para el 2024 5 profesores.
El cumplimiento de la meta para el año 2024 es del 127% . </t>
  </si>
  <si>
    <t xml:space="preserve">Durante el primer trimestre del 2024, se avanzó en el rediseño del modelo de operación de la Subdirección de Asesorías y Extensión. Esta propuesta, fue presentada al Comité Directivo en Materia Presupuestal en sesión del 20 de marzo de 2024. 
De manera complementaria, el 31 de mayo se envió una solicitud, vía correo electrónico, a la Dirección Local de Educación de la localidad de Chapinero, para consultar por el procedimiento y los formatos que debemos presentar para que la Universidad pueda certificar programas de formación continua como competencias laborales. Nos encontramos a la espera de la respuesta para avanzar en la concreción de acciones que nos permitan avanzar en este sentido.
En el periodo julio-septiembre se realizo impulso e incidencia con la DILE de Chapinero, para dar continuidad a la instancia de educación para el trabajo y desarrollo humano, partiendo de la propuesta  del curso de salvamento acuático.
Se realizó un balance comparativo entre 9 universidades que permitió establecer un camino a seguir en la conformación de una estructura a proponer.
Se creó una estructura general con las fusiones para el centro.
Durante el segundo semestre del 2024, la propuesta de creación de la unidad de educación continua fue presentada por la vicerrectora en los órganos colegiados de la universidad; en el Comité Directivo y el Consejo Académico se aprobó la propuesta de la unidad de educación continua. A partir de estas presentaciones, la unidad fue viabilizada.
Se solicitó en el marco del proyecto de presupuesto 2025 las necesidades de personal para constituir el equipo base.
 </t>
  </si>
  <si>
    <t>Para el año 2024 se realizaron 8 proyectos de Extensión financiada los cuales son los siguientes: 
1.	10324	Frances - Diplomado “Formación en francés para docentes: hacia una Educación Plurilingüe en el Distrito Capital”
2.	10424	Ingles Diplomado “Formación en inglés para docentes: hacia una Educación Plurilingüe en el Distrito Capital”
3.	10524	Hábitos y estilos de vida saludable persona mayor – Usaquén
4.	10724	Implementación estrategia de los SIMES - Nacional 
5.	10924	“Curso Derechos Humanos DDHH y Derecho Internacional Humanitario DIH”
6.	11024	Diplomado “Tejiendo Sunas, sentidos y vivencias pedagógicas e interculturales para el fortalecimiento de la educación propia de la comunidad indígena Muisca de Bosa"
7.	20124	CURSOS LIBRES DE EXTENSIÓN MÚSICA
8.	20224	CURSOS DE EXTENSIÓN ESCUELA DE DEPORTES ACUÁTICOS.
y se realizaron 5 proyectos de extensión solidaria:
9.	Infancias Incrustadas en una guerra que no es suya. Curso de prevención de la vinculación de niñas, niños y adolescentes al conflicto armado y violencias asociadas.
10.	Catedra interuniversitaria e itinerante. Caminos hacia la paz en Colombia: Horizontes que nos dejó el informe final de la CEV.
11.	Diplomado comunicación para el cambio social. 
12.	Diplomado "por nuestro derecho a habitar la ciudad" y 
13.	Diplomado formación en la gobernanza y el liderazgo social para la construcción de una Colombia potencia mundial de la vida.</t>
  </si>
  <si>
    <t xml:space="preserve">Es importante anotar que en este reporte se presentan las propuestas formuladas que se desarrollarían y que directa o indirectamente abordarían pueblos originarios y grupos minoritarios. 
A. En lo corrido del primer y segundo trimestres del año, se presentaron las siguientes cotizaciones y/o propuestas relacionadas con pueblos originarios y/o grupos minoritarios:
1.	Entidad: Ministerio de educación Nacional
Nombre propuesta:  Proceso Fortalecimiento de Ambientes Pedagógicos Incluyentes y Diversos - 2024
Objeto:  Implementar la Estrategia de Fortalecimiento de Ambientes Pedagógicos Incluyentes y Diversos, en cuatro macrorregiones
2. Entidad: Ministerio de Educación Nacional
Nombre de la convocatoria: Convocatoria para la selección de oferentes - Formación y acompañamiento de maestras y maestros de educación inicial, básica primaria y primer grado de secundaria 2024
Objeto: Contribuir al fortalecimiento de las prácticas pedagógicas de las maestras y los maestros de aula de educación inicial, básica primaria y primer grado de básica secundaria mediante procesos de formación continua, que aporten al desarrollo profesional docente en torno al saber pedagógico y a sus capacidades como sujetos políticos protagonistas de su propia transformación y cualificación, con el fin de avanzar hacia el cierre de las brechas de los desarrollos y aprendizajes de las niñas y los niños, con especial énfasis en zonas de mayor vulnerabilidad.
3. Entidad: Ministerio de las Cultura, las Artes y los Saberes
Nombre de la propuesta: Sonidos para la construcción de paz
Objeto: Prestar servicios administrativos, operativos, técnicos, artísticos, tecnológicos, logísticos y de gestión al Ministerio de Cultura para la implementación del Programa Sonidos para la Construcción de Paz, desde la perspectiva de formación a formadores e investigación a nivel nacional, y desarrollo artístico y musical en territorios PDET y ZOMAC, según Anexo Técnico Territorial 3
4. Entidad: Ministerio de Educación Nacional
Nombre de la convocatoria: Convocatoria para realizar fortalecimiento a la atención en la educación inicial en territorios priorizados con énfasis en la ruralidad y la ruralidad dispersa (Norte de Santander, Santander, sur de Bolívar y sur del Cesar)
Objeto: Avanzar en la universalización de la educación inicial en el marco de la atención integral a través del fortalecimiento de estrategias de atención educativa en educación inicial con énfasis en la ruralidad y la ruralidad dispersa.
5. Entidad: Grupo Ateneo -Indepaz y la Universidad Pedagógica Nacional 
Nombre de la propuesta: Diplomado internacional Verdad y construcción de paz. Apropiación del Informe final para la Colombia fuera de Colombia.
Objeto: Aunar esfuerzo para propiciar escenarios de encuentro, intercambio y creación pedagógica entre colombianos/as exiliadas para la apropiación del informe de la Comisión para el Esclarecimiento de la Verdad CEV y de contenidos de la plataforma digital, con énfasis en el informe “Las verdades del exilio en: Hay futuro si hay verdad
6. Secretaría de Educación del Distrito
Nombre de la propuesta: Diplomado en Lengua de Señas Colombiana y Enseñanza de Personas Sordas (parte de la oferta interna de extensión)
Objetivo: Desarrollar un acercamiento al aprendizaje formal de la Lengua de Señas Colombiana (nivel básico), desde el desarrollo de habilidades comprensivas y expresivas, discursivas y descriptivas de los docentes y directivos docentes, relacionadas con situaciones y vivencias de su cotidianidad.  
7. Entidad: Instituto Nacional Penitenciario y Carcelario– INPEC
Nombre de la propuesta: Beneficios para acceso servicios ofrecidos desde la UPN.
Objeto: Proyectar un convenio interadministrativo, para que funcionarios activos, sus familias y personal pensionado al igual que sus familias tengan beneficios en descuentos de matrícula y los demás procesos académicos que maneja la academia. Población: General 
8. Entidad: Grupo Ateneo -Indepaz y la Universidad Pedagógica Nacional 
Nombre de la propuesta: Diplomado internacional Verdad y construcción de paz. Apropiación del Informe final para la Colombia fuera de Colombia.
Objeto: Aunar esfuerzo para propiciar escenarios de encuentro, intercambio y creación pedagógica entre colombianos/as exiliadas para la apropiación del informe de la Comisión para el Esclarecimiento de la Verdad CEV y de contenidos de la plataforma digital, con énfasis en el informe “Las verdades del exilio en: Hay futuro si hay verdad
9. Fondo Local de desarrollo de Bosa - FLDB 
Nombre propuesta. Proyecto 1833 bosa justa para ti 
Objeto:  Prestar los servicios requeridos para el fortalecimiento de los mecanismos de justicia comunitaria y el acceso de la justicia integral en la localidad de Bosa, mediante estrategias pedagógicas, artísticas, y culturales.  ESTA DIRIGIDO A PUEBLOS ORIGINARIOS O POBLACIÓN MIN
10. Fondo Local de desarrollo de Bosa - FLDB  
Nombre propuesta. Proyecto 1746 Bosa Cuida Y Protege 
Objeto:  Prestar los servicios necesarios para la prevención de la violencia intrafamiliar y/o violencia sexual a través de la implementación de estrategias pedagógicas, artísticas y culturales, con el fin de promover la sensibilización, educación y creación de entornos seguros y de respeto en la comunidad ESTA DIRIGIDO A PUEBLOS ORIGINARIOS O POBLACIÓN MIN
11. Fondo Local de desarrollo Usaquén – FLDU 
Nombre propuesta: Promoción de hábitos y estilos de vida saludable para la persona mayor fondo de desarrollo local de Usaquén. 
Objeto: Fortalecer la práctica de hábitos y estilos de vida saludable a través de procesos permanentes de formación en los que se vincule la comunidad de personas mayores de la localidad de Usaquén, con el desarrollo de ocho sesiones por grupo al mes.  
12. Instituto Colombiano de Bienestar Familiar
Nombre propuesta. Audioteca “De agua, viento y verdor” Versión 4   
Objeto: Aunar esfuerzos técnicos, administrativos y financieros para producir la Audioteca “De agua, viento y verdor” Versión 4, como estrategia para la promoción y revitalización de las lenguas nativas en riesgo de extinción, por medio de la recopilación de los paisajes sonoros, los cantos, arrullos y relatos de los grupos étnicos Indígenas, Raizales, Palenqueros y Rrom, relacionados con el cuidado y crianza de la primera infancia. 
En el periodo Julio-Septiembre se ha formulado:
13. Cabildo Muisca de Bosa 
Nombre propuesta:  ""Tejiendo Sunas"", fortalecimiento de la educación propia.
Objeto:  Fortalecer el Proyecto Educativo Comunitario del pueblo Muisca de Bosa, a partir de la formación de 30 participantes en el marco del Diplomado: Tejiendo Sunas, sentidos y vivencias pedagógicas e interculturales para el fortalecimiento de la educación propia de la comunidad indígena Muisca de Bosa.
14. Ministerio de Educación Nacional
Nombre: Estudios prefactibilidad Universidad del Catatumbo
Objeto:  Prestación de servicios para la elaboración de documentos técnicos que permitan avanzar en el proyecto de la institución de educación superior del Catatumbo en relación con el fortalecimiento de la educación superior a partir de su pertinencia y calidad, en colaboración y diálogo con las comunidades de la región.
15. Ministerio de las Culturas, las artes y los saberes 
Nombre: Implementación Danza
Objeto: Prestación de servicios para la elaboración de documentos técnicos que permitan avanzar en el proyecto de la institución de educación superior del Catatumbo en relación con el fortalecimiento de la educación superior a partir de su pertinencia y calidad, en colaboración y diálogo con las comunidades de la región.
El cumplimiento porcentual de la meta para el año 2024 es del 500% </t>
  </si>
  <si>
    <t xml:space="preserve">Se han realizado mesas de trabajo para orientar la creación del laboratorio de materiales educativos y el fin de la publicación de este tipo de matetiales, esto se desarrolla en conjunto con la Vicerrectoría Académica y se cuenta con el liderazgo del profesor Alfonso Tamayo. Se convsersó con la Oficina de Planeación y se nos informa que debemos tener una justificación concreta del porqué no se realizaron.  
Estrategias:
1. Ttransformar como materiales didácticos algunas publicaciones como por ejemplo el libro "Historias y travesías por la libretad", como una segunda edición mejorada, pero con una orientación mas enfocada en el público infantil. (Podcats relacionados con público infantil).
2. En las reuniones conjuntas con la Vicerrectoría Académica y en  una visita al stand de la Feria Pedagógica del Libro por parte del vicerrector académico, se planteó que actualmente algunos profesores cuentan con materiales para diseño y producción, se está a la espera de programar una reunión con los autores para revisar la posiblidad.
3. Se realizó un acercamiento con el profesor Edward Guerrero  en relación con un trabajo realizado de artes visuales, el cual corresponde a un material educativo. 
4. Se llevó a cabo una reunión con el profesor Alexander Ruiz para revisar su propuesta sobre realizar un material educativo web relacionado con las madres de soacha, resultado de su año sabatico. 
5. Se avanza en un trabajo con el CPAZ para el desarrollo conjunto de un material educativo, se adelantaron reuniones.
SI bien ya se cuentan con las propuestas para la producción, se hace necesario realizar la planeación de las mismas y producirlas en el 2025. </t>
  </si>
  <si>
    <t>En la vigencia 2024 se avanzo y se culminó la producción de las siguientes 54 obras con ISBN producto de los diferentes mecanismos de publicación: 
1. Invención de un cuerpo para la escuela. Historia del uniforme escolar en Colombia (1827-1920). 
2. Epistemologías de la Educación Artística: un asunto fundante en la formación de educadores de las artes. 
3. Los regionalismos en la interpretación del tiple: el saber en relación con la cultura. 
4. Las prácticas pedagógicas y educativas. Una revisión sobre la experiencia en la Licenciatura en Educación Física de la Universidad Pedagógica Nacional.
5. Teranga en la ciudad de la furia.
6. De “la Piedragógica” a “la Rocagógica”. Resignificación sensible a partir de un sistema antimonumental. 
7. Límites y posibilidades de la evaluación docente de carácter diagnóstico formativa. Balance de la reforma. 
8. Memoria y trayectoria de la escuela maternal: apuestas y aportes a la reflexión sobre educación inicial. 
9. Dramaturgias en tiempos de cambio: voces de reconciliación y memoria. 
10. Lecturas de maestras El ingreso de los niños de 3 y 4 años a los colegios públicos de Bogotá. 
11. La Pedagógica Radio. Reflexiones y experiencias de la radio educativa en la Universidad Pedagógica Nacional. 
12. Ética y racionalidad práctica. Argumentación, narratividad y emociones en la tradición neoaristotélica. 
13. Sapiens o el inicio de la historia (no se encuentra en el Repositorio institucional por acuerdos de coedición).
14. En torno a la formación literaria del maestro de lengua y literatura. 4 
15. El cuidado del alma: alzarse, conmoverse. De Patočka a Comenio. 
16. Educación en ciencias y matemáticas: contextos, desafíos y oportunidades. Cátedra 13. 
17. Lenguaje, educación, sujetos y sentido. Cátedra 14.  
18. La identidad nacional en los textos escolares de ciencias sociales. Colombia 1900-1950 (Rescates). 
19. Educación para la justicia social. Rutas y herramientas pedagógicas (Rescates). 
20. Formación de maestros, enseñanza y contextos: pilares de la investigación en la UPN para la transformación social. 
21. Fundamentos de educación musical: Cinco propuestas en clave de pedagogía (Rescates). 
22. Educar para la emancipación. Hacia una praxis crítica desde el sur (Rescates). 
23. Maestras, prácticas e investigación en educación infantil (Rescates). 
24. Nanoeducación. Una manera de incorporar nanociencia y nanotecnología desde las asignaturas de la educación básica en Colombia. 
25. Acompañamiento y seguimiento técnico y pedagógico al proceso de atención educativa a niños, niñas, adolescentes, jóvenes y adultos con discapacidad en el sistema educativo oficial de Bogotá. 
26. Alfabetización visual Un escenario para la comprensión lectora y emocional en comunidades vulnerables 
27. Recursos educativos para la enseñanza de la nanotecnología en la educación primaria, secundaria y media
28. Obras y prácticas artísticas en escenarios educativos
29. Del acontecimiento social al acontecimiento poético. Tránsitos y relatos del conflicto armado colombiano
30. El ocaso de la educación
31. Aportes para la formación científico ambiental. Análisis desde la ambientalización curricular en la formación de profesores y la normativa nacional en Educación Ambiental
32. Evaluación y educación. Miradas críticas
33. Literatura y memoria colectiva de la guerra: los pliegues en la urdimbre del olvido
34. De hombre memorable a sujeto calculable: aproximación a una historia del examen escolar en Colombia 1870-1930
35. Cartografías conceptuales del páramo andino. Hacia un filosofar desde la alta montaña trópica
36. Qué geografía aprender, qué geografía enseñar. Balances y desafíos del aprendizaje y la enseñanza de la geografía
37. La escuela del Tiple en Colombia 
38. El cerrado espesor de las tinieblas 
39. Ella, artículo femenino
40. Lo fugitivo permanece y dura: los materiales de trabajo de la revista Mito (1955-1962)
41. Apuntes para la historia de los sociolugares
42. Experiencias otras de aproximación a los saberes y construcción de sentidos 
43. Estilos educativos parentales y discapacidad. Influencias en la construcción de un proyecto de vida autónomo
44. Redireccionamientos al laboratorio de química: una aventura investigativa y docente, hacia la universidad del futuro
45. Corposíntesis. Cuerpos en Reexistencia, encantamiento de mundos. Una apuesta pedagógica por el cuerpo como territorio vital de reexistencia
46. La historia de la historia: 200 años de narraciones, investigaciones y enseñanza (Museo Nacional)
47. Metodologías y prácticas para la historia intelectual
48. Trayectorias y alcances de las movilizaciones sociales por la educación en Colombia, 2022-2018
49. Paulo Freire, sus obras y las educaciones y las pedagogías emancipadoras en el siglo XXI. Cátedra 15
50. María Montessori: mujeres en educación y pedagogía. Cátedra 16
51 Campo intelectual de la educación y la pedagogía (Cátedra Doctoral 1) (Rescates)
52. Familia y escuela. Oportunidad de formación, posibilidad de interacción (Rescates)
53. Entre las exigencias de calidad y las condiciones de desigualdad. Formación inicial de profesores en Colombia (Rescates)
54. Audiolibro María Montessori
Enlace de consulta Repositorio Institucional UPN: https://repository.pedagogica.edu.co/</t>
  </si>
  <si>
    <t xml:space="preserve">Redes y membresías
• Membresías activas: La UPN mantuvo su afiliación a la Asociación de Editoriales Universitarias de América Latina y el Caribe (EULAC) y a la Asociación de Editoriales Universitarias de Colombia (ASEUC).
• Liderazgo en ASEUC: La Universidad desempeñó el rol de Secretaría Técnica y participó en la Junta Directiva.
• Comité de Revistas: Lideró este comité dentro de ASEUC y promovió la creación de la Asociación de Editores Científicos Latinoamericanos (ALAEC)
Librería UPN
• Ubicación: Calle 72, en el Centro Cultural Paulo Freire, Bogotá.
• Consolidación: En 2024, se fortaleció como un espacio de encuentro para la comunidad académica y la producción editorial de la Universidad.
Ferias del libro y eventos académicos
• Participación nacional y regional: La Editorial UPN participó en 12 eventos durante 2024.
• Eventos destacados: Incluyeron la Feria Internacional del Libro de Bogotá (FILBo 2024), la Feria Internacional del Libro Académico (FILA24), la Fiesta del Libro y la Cultura de Medellín, entre otros encuentros regionales.
• Modalidades de participación: Con stand propio o mediante operadores y distribuidores como ASEUC y Reedbook.
• Actividades desarrolladas: Encuentros, presentaciones, venta y comercialización de libros, dirigidos a toda la comunidad académica.
Feria Pedagógica del Libro
• Organización: Se llevó a cabo en noviembre de 2024.
• Participación: Contó con editoriales independientes y un stand institucional de la UPN.
• Alcance: Se consolidó como un evento propio, centrado en el pensamiento pedagógico y la edición universitaria.
Último Renglón
• Descripción: Espacio editorial para la difusión de novedades y reflexión sobre los retos de la edición universitaria.
• Formato: Conversaciones y noticias con participación de autores y profesionales del sector.
Web y recursos digitales
• Mantenimiento del sitio web: Actualización de templates, plug-ins, funcionalidades específicas y estructura visual, de acuerdo con los lineamientos institucionales.
• Mejoras en UI y UX: Estructuración de páginas internas, ajustes de diseño y experiencia de usuario según requerimientos del año.
Total de actividades desarrolladas en 2024:
1. Participación en 12 ferias y eventos académicos.
2. Organización de la Feria Pedagógica del Libro.
3. Publicación continua del espacio "Último Renglón".
4. Gestión de librería institucional como espacio cultural.
5. Ejecución de mejoras web y mantenimiento del ecosistema digital.
6. Participación activa en redes editoriales (EULAC, ASEUC).
7. Liderazgo en la Junta Directiva y Secretaría Técnica de ASEUC.
8. Dirección del Comité de Revistas y apoyo a la fundación de ALAEC.
Total: 8 líneas de acción consolidadas a través de 19 actividades verificables en 2024.
</t>
  </si>
  <si>
    <t>El  GITE trabajó en el 2024:
54 Libros publicados
30 Libros en producción
17 Revistas cientìficas
12 Revistas académicas 
5 Documentos institucionales</t>
  </si>
  <si>
    <t>Para la vigencia 2024, el número de funcionarios que formaban parte del personal Administrativo de planta, fue de 227 personas, de las cuales únicamente 32 pertenecían a la Carrera Administrativa. Conforme a lo anterior, en ausencia de procesos de Concurso para proveer los cargos por ingreso a la Carrera Administrativa de la UPN, y por efectos del retiro por Pensión de Jubilación de algunas personas en dicha condición, el número de funcionarios en ésta situación administrativa, disminuyen paulatinamente, por ende el nivel de cumplimiento de la Meta para el año 2024, lo que se tradujo finalmente en un Nivel de Logro del 23%. Fórmula =(32/227)*100.</t>
  </si>
  <si>
    <t>Al cierre del año 2024 se registra una de cobertura total de la oferta de bienestar universitario  del 27%, para la población de docentes, partiendo  del  dato entregado por la  SPE de 4157 docentes  y una cobertura  presentada  por la SBU de 1139.
Registrado por la cobertura de los siete programas asi:
Convivencia 85
Deporte  64
Genero   59
Cultura  169
GOAE    578
Promocion Socioeconomica  131
Salud  53</t>
  </si>
  <si>
    <t>Conforme a la información consolidada que forma parte de la vigencia 2024, de acuerdo con los datos datos consolidados por parte de la Subdirección de Admisiones y Registro (Estudiantes de Pregrado y Posgrado - 2024), como de la Subdirección de Personal, en cuanto al Número Total de Servidores Públicos en actividades administrativas, se pudo obtener la siguiente relación:
Relación de estudiantes por servidor público UPN: (9.464 / 523) = 18, 09, para lo cual conforme a la Meta establecida para la vigencia 2024, supera supera en el número de Estudiantes por Servidor Público planteda inicialmente. 
Nota: Es de anotar, que para el caso del Número Total de Servidores Públicos, en actividades Administrativas, se exceptúan de dicha medición, los funcionarios que se encontraban adscritos a: Instituto Pedagógico Nacional, Centro de Lenguas y Escuela Maternal.
206 Administrativos. 
317 Supernumerarios.</t>
  </si>
  <si>
    <t>Durante la vigencia 2024, se logro una ejecución del 69% respecto del plan anual de adquisiciones, lo que representa un 81% respecto de la meta propuesta para el 2024 que era del 85%
Nota: Es correcto indicar que el plan anual de adquisiciones se divide en 4 planes: funcionamiento, inversión, contratistas y SAE y que los mismos no incluyen gastos directos como servicios publicos, arrendamientos etc</t>
  </si>
  <si>
    <t>Los eventos de Capacitación desarrolladas por parte de la Subdireción de Personal para la vigencia 2024, tuvieron una gran participación en la Universidad Pedagógica Nacional, logrando una cobertura superior al 81,76%, conforme a la totalidad del personal No Docente que forma parte de las diferentes Modalidades de vinculación de la UPN. Conforme a lo anterior, el total de personas que forman parte de dichas modalidades, asciende a un número total de 614 personas, de los cuales participaron en las diferentes actividades de formación y capacitación, un número de 502 funcionarios, como se pueden evidenciar así: (614/502)*100.
personal No Docente al que le aplica el plan de capacitación
188 Administrativos
107 Trabajadores Oficiales 
319 Supernumerarios
Personal No docente capacitado. 
144 administrativos
350 supernumerarios
8 trabajadores oficiales</t>
  </si>
  <si>
    <t xml:space="preserve">A Diciembre de 2024 el SGA crea el PRG-SGA-004 el Programa de Compras Verdes, no se cuenta con avance % para la meta debido a que en el Plan de adquisiciones de la UPN no existen aún items con especificaciones verdes. </t>
  </si>
  <si>
    <t>La meta era desarrollar 15 iniciativas. Estas 15 iniciativas planeadas fueron:
10 jornadas de capacitación
1  actualización y aplicación de la encuesta de transporte
1  posibilidad de conseguir incentivos para los conductores
1 actualización del protocolo de transporte 
1  creación del Comité de Seguridad Vial
1 creación del Plan Estratégico de Seguridad Vial (PESV)
Sin embargo solo se pudieron cumplir 10 de las 15 iniciativas planeadas, para lo cual se puede explicar lo siguiente
10 jornadas de capacitación, de las cuales se llevaron a cabo 7. La razón por la que no se ejecutaron las otras 3 jornadas fue la alta demanda de los servicios de transporte, lo que obligó a cancelar los espacios programados debido a la falta de personal disponible.
Una de las iniciativas fue la actualización y aplicación de la encuesta de transporte, la cual se realizó satisfactoriamente. Otra consistía en verificar la posibilidad de conseguir incentivos para los conductores; se adelantó toda la gestión para llevar esta propuesta ante la Comisión de Carrera Administrativa. También se logró la actualización del protocolo de transporte.
Otra iniciativa fue la creación del Comité de Seguridad Vial. Aunque se avanzó significativamente en su estructuración, no se logró la firma final por parte de Rectoría debido a los tiempos tan ajustados. Asimismo, se trabajó en la creación del Plan Estratégico de Seguridad Vial (PESV), logrando importantes avances, incluyendo la elaboración de varios documentos y un borrador general. Sin embargo, este no puede ser publicado hasta contar con la aprobación del Comité de Seguridad Vial, para lo cual es necesario expedir la resolución correspondiente.
Nota: para el logro a corte del 31/12/2024 se colocó 10 ya que si se calcula como lo pide el indicador ((Número de iniciativas implementadas para el mejoramiento del servicio del parque automotor / Número de iniciativas proyectadas para el mejoramiento del servicio del parque automotor)*100) tendríamos el 100% y es un calculo incorrecto.</t>
  </si>
  <si>
    <t>Al corte de la vigencia 2024 se avanzó en la parte 1 "Análisis del estado actual", de un total de 3 partes que conforman el documento de articulación de los sitemas de información. (parte 2 "Diseño de arquitectura requerida" y parte 3 "Proyección de implementación de la articulación".
Para la ejecución de la parte 1 la SGSI realizó el análisis del estado actual de los Sistemas de Información mediante la identificación de los Activos de Información y las bases de datos que les corresponden, los procesos que soporta cada sistema, el área encargada de su funcionamiento, el propósito de cada aplicativo y su propiedad (Propio o desarrollado por un tercero).  Con esta información la SGSI obtuvo el estado del arte necesario para realizar el diseño de arquitectura requerida para la articulación de los sistemas de información de la UPN.</t>
  </si>
  <si>
    <t>Descripción del logro:
En noviembre de 2024, el indicador correspondiente a la digitalización de series y/o subseries documentales fue modificado para mejorar la practicidad en su medición. Con esta modificación, la medición es realizada por el número de series y/o subseries digitalizadas, sin considerar el valor de las mismas en términos históricos, científicos, fiscales, legales, entre otros.
El avance en la medición del indicador durante esta vigencia corresponde a un total de once (11) series y/o subseries digitalizadas, lo que resulta en 310.095 imágenes generadas a partir de 264.059 folios, así:
1. Fueron identificadas 214 series y/o subseries con valor histórico que deben ser digitalizadas, según las Tablas de Valoración Documental -TVD y las Tablas de Retención Documental -TRD. De estas, fueron digitalizadas seis (6) series y/o subseries, correspondientes a: 
Acreditación FEF: 3.314 folios, con 4.531 imágenes digitalizadas.
Planes de estudio: 3.768 folios, con 5.363 imágenes digitalizadas.
Actas CIARP: 896 folios, con 1.312 imágenes digitalizadas.
Acreditación GAA: 12.225 folios, con 15.193 imágenes digitalizadas.
Actas del consejo de facultad FCT: 24.766 folios, con 36.246 imágenes digitalizadas.
Actas del consejo de facultad FED: 3.815 folios, con 4.983 imágenes digitalizadas.
En total, de 48.814 folios obtuvimos 67.808 imágenes digitalizadas.
2. Adición de cinco (5) series y/o subseries digitalizadas que pese a no tener valor histórico, como la serie Nóminas debe conservarse por 80 años, para garantizarse su conservación ya que son de alta consulta; también las subseries: Reembolsos, Órdenes de prestación de servicios, Pagos y Boletín diario caja y bancos, que corresponden a documentos contables por su volumen, consulta y espacio que ocupan en ml, en los depósitos de archivo serán eliminados en físico para optimizar los espacios del archivo central, atendiendo lo dispuesto en la normatividad y TRD.
Por lo tanto, de 215.245 folios , fueron obtenidas 242.287 imágenes digitalizadas. 
3. Intervención archivística de las series: Historias Laborales e Historias Académicas con miras a la digitalización, ya que deben conservarse por 80 y 60 años, respectivamente, para garantizar entre otros derechos pensionales, registro calificado y acreditación de calidad. 
Nota: La misma serie y/o subserie puede ser digitalizada durante varias vigencias, porque:
* No ha cumplido el tiempo de retención en el archivo de gestión o cumplió el tiempo, pero no ha sido alistada por la unidad responsable y transferida al archivo central.
* El volumen documental, formato y estado de la documentación, no ha permitido el alistamiento total de la serie o subserie para realizar el proceso de digitalización.</t>
  </si>
  <si>
    <t>De acuerdo en lo establecido en el Proyecto 43201 Construcción de la Facultad de Educación física - Proyecto Valmaría, al seguimiento IV de 2024 se contaba con 11 actividades de las cuales de cumplieron 8, dejando de esta forma un logro para 2024 de 73%</t>
  </si>
  <si>
    <t>A corte de 2024 se adecuaron 3,769m2 destinados a actividades administrativas correspondiente a las obras en el nuevo edificio Administrativo de Calle 72.
El porcentaje de avance se obtiene del total de m2 adecuados sobre la cantidad de estudiantes matriculados en 2024-II, que seria 39,82%
El total de estudiantes es de 9.464</t>
  </si>
  <si>
    <t>A corte de 2024 se construyeron 378 m2 destinados a actividades académicas, correspondiente a las 9 aulas modulares construidas en la instalación de Valmaría.
El porcentaje de avance se obtiene del total de m2 adecuados sobre la cantidad de estudiantes matriculados en 2024-II, que sería de 3,99%
El total de estudiantes es de 9.464</t>
  </si>
  <si>
    <t>La meta era lograr intervenir espacios para aumentar la accesibilidad para las personas en condiciones de discapacidad, se ejecutó solo una actividad correspondiente a la adecuación de baños del área del gimnasio en donde se adecuó un baño para personas con movilidad reducida, este baño amplia la cobertura general en las instalaciones de Calle 72, por lo tanto el logro de la vigencia 2024 es de 14,29%, tomando como referencia la formula del indicador se calcularía así:(1/7)*100
Se identificaron adicionalmente otras adecuaciones necesarias para esta meta las cuales se proyectan ejecutar en la siguiente vigencia:
1. Mejorar los senderos que se encuentran entre el edificio A y B de Calle 72
2. Mejorar baños existentes en el piso 1 del edificio A
3. Adecuar rampas que mejoran la movilidad de las personas con discapacidad en Bloque P y C
4. Adecuar barandas y pasamanos en Calle 72
6. Mejorar baño para personas con movilidad reducida en Valmaría
7. Mejorar el ingreso peatonal de las instalaciones de Valmaría
Estas dos últimas adecuaciones iniciaron mediante CPS 984 de 2024 el cual finaliza el 9 de mayo de 2025</t>
  </si>
  <si>
    <t xml:space="preserve">Al cierre del año 2024 se registra una de cobertura total de la oferta de bienestar universitario  del 87% para la población estudiantil de pregrado, contando  con un total de estudiantes  matriculados de 9347,  discriminado por cada programa asi:
Salud:  3518
Apoyo socieconomico  2666
Alimentacion subsidiada  7460
Promocion socioeconomica 8352
Acompañamiento GOAE  3892
Cultura 1086
Genero 1114.
Deporte  663
Convivencia 876
</t>
  </si>
  <si>
    <t>Durante la vigencia 2024 se registró una cobertura 61%  en el primer  Semestre y 66%  en el segundo. Cumpliendo con la meta propuesta. Discriminado asi:
2024-1 Estudiantes matriculados 9349 con un cobertura de 5699 estudiantes.
2024-2 Estudiantes matriculados 9349 con un cobertura de 6194 estudiantes.</t>
  </si>
  <si>
    <t xml:space="preserve">Durante la vigencia 2024 se registró una cobertura 100%, en la participacion de  grupos o delegaciones deportivas , culturales y artisticos. Representada  en 11  participaciones, las  cuales  se habian Programado, realizando la participacin en:
Torneo Cerros Distrital estudiantes
Torneo SUE estudiantes 
Toneo de ASCUN nodo Bogotá dirigido a estudiantes 
Un equipo de Baloncesto funcionarias al torneo Nacional 
Participación en SUE  de algunas Selecciones Representativas, 
ASCUN Nacional, XXXI Juegos Universitarios Nacionales ASCUN -DAF 
Festival de Danzas del mundo 
Festival de Danzas Urbanas 
Festival de teatro 
Eje Cafetero 2024 
Participación en ASCUN </t>
  </si>
  <si>
    <t>Durante la vigencia 2024 se registró una cobertura 19,56%, en la Participacion de  grupos o delegaciones deportivas , culturales y artisticos,sobre el total de la comunidad  universitaria indicando que : 
9347 estudiantes  matriculados se  realizo  la cobertura a 1989, estudiantes. en los diferentes espacios.
de 1800 funcionarios, se  realizo una cobertura de 145 funcionarios y
45 egresados.</t>
  </si>
  <si>
    <t>para  la  vigencia 2024  se beneficiarion un total de  221 estudiantes  con incentivos economicos  por medio de las monitorias academicas y de gestion institucional
Nota: No se calcula el indicador de acuerdo a la formula, ya que se modifica su forma de medición. Sin embargo para dar concordancia con la meta, se calcula de acuerdo al logro obtenido en 2024.</t>
  </si>
  <si>
    <t>Durante  la  vigencia  se beneficaron 191 estudiantes  del programa se Apoyos a Servicios  estudiantiles ASE.
Nota: No se calcula el indicador de acuerdo a la formula, ya que se modifica su forma de medición. Sin embargo para dar concordancia con la meta, se calcula de acuerdo al logro obtenido en 2024.</t>
  </si>
  <si>
    <t>Para la vigencia 2024  el numero de personas  beneficiarias de los espacios de formacion deportiva abiertos a lacomunidad universitaria y a la comunidad  en genral fue de 1045 personas entendiendo que una misma  persona  puede  particiar  en varias  disciplinas y Talleres, que entre  otros  Fueron:
Ajedrez, Atletismo, Baloncesto Masculino, Baloncesto Femenino, Futbol sala Masculino, Futbol, sala Femenino, Futbol Masculino, Futbol Femenino, Levantamiento de pesas olímpico, Natación, Tenis de campo, Tenis de mesa, Voleibol Masculino, Voleibol Femenino, Ultimate, Taekwondo, Karate, Judo, Ciclo montañismo, Baloncesto funcionarias, Futbol sala funcionarios y actividades  masivas como 
Taller de la Semana FED, Facultad de Educación, Taller de integración a docentes y estudiantes, Noche de Gala Campeones UPN, Bienvenida funcionarios, Bienestar Contigo, 8 brigadas, torneos de tenis de mesa, Dia  Dulce,  Dirigido  a  las  niñas  y  niños  de  la comunidad universitaria, Taller de bicicleta PEDAlea Por Bogotá, Vacaciones Recreativas.
Nota: No se calcula el indicador de acuerdo a la formula, ya que se modifica su forma de medición. Sin embargo para dar concordancia con la meta, se calcula de acuerdo al logro obtenido en 2024.</t>
  </si>
  <si>
    <t>Durante la vigencia 2024 se registró una cobertura  del 44%, en Sumatoria  de estudiantes beneficiados por el  programa Fortalecimiento ApoyoPsicosocial.Contando  con una sumatoria de 4907 sobre una poblacion de 11.147</t>
  </si>
  <si>
    <t>Durante la vigencia 2024 se registró una cobertura  del 34,32%, en Sumatoria de mienbros de la comunidad universitaria beneficiados por el  programa de salud, apoyo odontologico, fisioterapia y programa de prevencion que fue de 3826 sobre una poblacion de 11147 estudiantes matriculados</t>
  </si>
  <si>
    <t>Durante la vigencia 2024 se registró una cobertura  del 100% de los  casos  los 27 casos que presentaron solicitud,  realizando la  ruta de  atencion establecida  dentro del protocolo.</t>
  </si>
  <si>
    <t>Al corte de la vigencia 2024, de los cinco sistemas que requirieron variables de inclusión, el Aaplicativo SIGAN-MARES es el único que cuenta con estas variables de inclusión.
Aplicativos que requieren variables de inclusión:
1. CLASS
2. Queryx7
3. PRIME
4. SIGAN-MARES (X)
5. SISTEMA DE EGRESADOS
(X) Sistema que en la actualidad cuenta con variables de inclusión (identidad de género, orientación sexual, pertenencia étnica ancestral, reconocimiento poblacional y discapacidad).</t>
  </si>
  <si>
    <t xml:space="preserve">Para dar trámite a este indicador (Número de estudiantes caracterizados que ingresan por la modalidad de educación inclusiva / Total de estudiantes con requerimientos de educación inclusiva) * 100, se informa que, desde la SBU, estamos trabajando con los datos proporcionados por la Subdirección de Admisiones y registro, por lo cual el dato es el mismo para el numerador y denominador.     
Por lo anterior trabajaremos con el total de Estudiantes matriculados de población inclusiva / total general de estudiantes matriculados.       
El  quedaria  para 2024-1 de 618 estudiantes de modalidad  inclusiva y  9348 estudiantes matriculados  
2025-2 608 estudiantes de modalidad  inclusiva y  9348 estudiantes matriculados.      
</t>
  </si>
  <si>
    <t>Durante la vigencia 2024 se registró una cobertura  del 10% de la poblacion inclusiva que realizo algun tipo de atencion o capacitacion dentro de los servicios prestados por el grupo de  orientacion GOAE.</t>
  </si>
  <si>
    <t>Durante la vigencia 2024 se realizaron 11 , espacios formativos y campañas de atención y acompañamiento a integrantes de la comunidad universitaria para prevenir o atender la adicción y el consumo de sustancias psicoactivas. Dentro de los  cuales estan Taller de padres UPN, Campaña Reducción de daños la cual se realizó en la sede el Nogal, parque nacional, Sede 72, Curso comunidades Cannabicas, padres de familia estudiantes grado 9° IPN, Espacio de psico educación dirigido a estudiantes de la Lic.  en Educación Especial II Semestre, Jornada de Prevención de SPA,4 Mesa de trabajo SPA, Jornada de Prevención de SPA, Espacio de psico educación dirigido a estudiantes de la Lic.  en Educación Especial II Semestre y Cierre de espacio de formación UPC “Coordinadores en Currículo Universal en la Prevención.</t>
  </si>
  <si>
    <t xml:space="preserve">Durante la vigencia 2024 se registró una cobertura  del 315 Beneficiarios de espacios de formación en derechos humanos para la Comunidad Universitaria. Dentro de los espacios desarrollados estan:
verdad, memoria y construcción de paz
¿Qué son los derechos? (DDHH y DIH) ¿para qué sirven? Enfoques, tensiones y debates actuales.
Historia de los DDHH y de los pueblos
Violaciones y vulneraciones comunes a los DDHH: individuales y colectivas. Mecanismos de defensa y protección y denuncia pública
La importancia de la organización para la defensa de los derechos humanos: métodos de organización popular para la defensa del bien común y la vida. 
 Movilizaciones: protesta social en Colombia y América Latina: Modalidades de la acción colectiva (dinámicas y estáticas). Protocolos – Medidas preventivas. Mecanismos (Constitucionales y alternativos). Casos de riesgo.
Conflictos armados en el mundo y estrategias de negociación: análisis de casos y contexto global de violaciones en DDHH y el rol de los defensores y defensoras de DDHH
Incidencia política para la paz y los DDHH: taller de diálogo y expresión corporal, herramientas para una interlocución asertiva en escenarios de mediación
Taller de Derechos Humanos Críticos desarrollado 
Articulación club de Go Shibumi UPN
Articulación festival + lúdica – bélica 
Articulación estudiantes foráneos/as 
Foro el Estado y la Protesta Urbana / ACEU 
Propuesta ciclo conversatorio de valle cimitarra
Goles en paz – parche pedagógico 
Presentación propuesta DDHH y Convivencia 
Articulación Festival yo no olvido “Estallido cultural en memoria de los que ya no están presentación propuesta 
 Articulación Programa de Convivencia / CEPAZ
Mesa de trabajo tenencia responsable de animales 
Articulación cine foros jueves - Parchemos por la convivencia 
Articulación parchemos por la convivencia - Sound System 
Reunión Vegetarianos 
Apoyo cine foro 25 lks.  
Foro Antifa </t>
  </si>
  <si>
    <t xml:space="preserve">Para  la  vigencia  2024 no se regulo ningun puesto de ventas informales, sin embargo se  trabajo en  un areunion de Ventas  informales  el dia 17 de  septiembre,  la primera reunion con 17 estudiantes donde se trataron  acuerdos de habitabilidad y la convivencia y una Propuesta de adecuación de los “convites” /espacios dispuestos para la cafetería y las ventas. </t>
  </si>
  <si>
    <t>Partiendo de la información de estudiantes Matriculados dentro de la vigencia 2024, la cual fue de 9347 y una nomina de funcionarios y docentes de 1800, la participación en estas actividades que buscan afianzar el sentido de pertenecía con la Universidad, el 34% de la población participo en por lo menos una de las activades programadas para tal fin, es decir que se  realizo  una cobertura de 3824 participantes</t>
  </si>
  <si>
    <t>Durante la vigencia 2024 se realizaron  23 espacios de formación, mediación, sanación y restauración de derechos.
En busca de una atención a esta necesidad se realizan las siguientes actividades:
ü Socialización del protocolo de resolución de conflictos
ü Tres socializaciones del Protocolo de prevención y atención para la resolución de conflictos de convivencia para estudiantes como herramienta pedagógica 
ü Un taller de resolución de conflictos. Socializaciones Taller Resolución de Conflictos Así mismo 
ü 4 socializaciones del Protocolo de prevención y atención para la resolución de conflictos de convivencia para estudiantes como herramienta pedagógica. 
ü 1 taller de resolución de conflictos, Mediadores de Paz. 
-</t>
  </si>
  <si>
    <t>Al corte de la vigencia 2024 se cuentan con 2 fases aprobadas (1. Planear y 2. Analizar), de las 4 que hacen parte de la construcción del PETI (1. Planear, 2. Analizar, 3. Construir y 4. Socializar).
La fase 3 Construir), se socializó al Comité de Gobierno Digital en la sesión del 20-dic-2024.</t>
  </si>
  <si>
    <t>Se realizó dotación de 271 puestos de trabajo en el nuevo edificio adminsitrativo, el cálculo se realizó dividiendo los puestos adquiridos sobre el total de personal administrativos en la instalación.
El cálculo se obtuvo de los puestos de trabajo adquiridos sobre la cantidad promedio de funcionarios vinculados en la instalación de Calle 72 #12-77. En este caso el denominador es mayor, debido a que no se está contemplando personal contratista que si bien ubica puesto no suma en el cálculo de este indicador
Nota: El logro de 70% se coloca en razón de la meta propuesta.</t>
  </si>
  <si>
    <t>Para la vigencia 2024  el numero de personas  beneficiarias de los espacios de formacion deportiva abiertos a lacomunidad universitaria y a la comunidad  en genral fue de 1045 personas entendiendo que una misma  persona  puede  particiar  en varias  disciplinas y talleres. 
Talleres, que entre  otros  Fueron:
Ajedrez, Atletismo, Baloncesto Masculino, Baloncesto Femenino, Futbol sala Masculino, Futbol, sala Femenino, Futbol Masculino, Futbol Femenino, Levantamiento de pesas olímpico, Natación, Tenis de campo, Tenis de mesa, Voleibol Masculino, Voleibol Femenino, Ultimate, Taekwondo, Karate, Judo, Ciclo montañismo, Baloncesto funcionarias, Futbol sala funcionarios y actividades  masivas como 
Taller de la Semana FED, Facultad de Educación, Taller de integración a docentes y estudiantes, Noche de Gala Campeones UPN, Bienvenida funcionarios, Bienestar Contigo, 8 brigadas, torneos de tenis de mesa, Dia  Dulce,  Dirigido  a  las  niñas  y  niños  de  la comunidad universitaria, Taller de bicicleta PEDAlea Por Bogotá, Vacaciones Recreativas.</t>
  </si>
  <si>
    <r>
      <rPr>
        <b/>
        <sz val="8"/>
        <color rgb="FF000000"/>
        <rFont val="Calibri"/>
        <family val="2"/>
        <scheme val="minor"/>
      </rPr>
      <t>Subdirección de Recursos Educativos:</t>
    </r>
    <r>
      <rPr>
        <sz val="8"/>
        <color rgb="FF000000"/>
        <rFont val="Calibri"/>
        <family val="2"/>
        <scheme val="minor"/>
      </rPr>
      <t xml:space="preserve"> Durante 2024 se realizaron 190 transmisiones enfocadas en la divulgación de contenidos académicos, superando ampliamente la meta y fortaleciendo la articulación misional de la UPN. Estas acciones permitieron alcanzar 101.785 visualizaciones, representando un incremento del 68,7% respecto al año anterior. El impacto internacional también fue significativo, con visualizaciones en México, Estados Unidos, España y Argentina, lo que evidencia la apropiación social del conocimiento y el posicionamiento de la universidad como referente en comunicación académica digital. Se cumplió al 100% el indicador, asegurando la generación de contenidos pertinentes para todos los grupos de valor institucional.   
</t>
    </r>
    <r>
      <rPr>
        <b/>
        <sz val="8"/>
        <color rgb="FF000000"/>
        <rFont val="Calibri"/>
        <family val="2"/>
        <scheme val="minor"/>
      </rPr>
      <t>La Pedagógica Radio:</t>
    </r>
    <r>
      <rPr>
        <sz val="8"/>
        <color rgb="FF000000"/>
        <rFont val="Calibri"/>
        <family val="2"/>
        <scheme val="minor"/>
      </rPr>
      <t xml:space="preserve"> Durante el 2024, La Pedagógica Radio consolidó su función educomunicativa con la realización de 31.083 escuchas y descargas de programas radiales, podcasts y recursos educativos. Se fortaleció la proyección institucional con 11 programas de facultad, 8 de dependencias y 8 producciones asociadas a prácticas pedagógicas, trabajos de grado y semilleros. Estas acciones permitieron generar contenidos dirigidos a estudiantes, docentes, egresados y comunidad externa, con temáticas que exaltan la diversidad, el conocimiento científico y pedagógico, y la construcción de memoria, convivencia y democracia. Este resultado evidencia el cumplimiento total del indicador, y posiciona a la emisora como un medio estratégico de articulación misional y apropiación social del conocimiento.
</t>
    </r>
    <r>
      <rPr>
        <b/>
        <sz val="8"/>
        <color rgb="FF000000"/>
        <rFont val="Calibri"/>
        <family val="2"/>
        <scheme val="minor"/>
      </rPr>
      <t xml:space="preserve">Grupo Interno de Comunicaciones: </t>
    </r>
    <r>
      <rPr>
        <sz val="8"/>
        <color rgb="FF000000"/>
        <rFont val="Calibri"/>
        <family val="2"/>
        <scheme val="minor"/>
      </rPr>
      <t xml:space="preserve">Se realizaron 98 noticias dirigidas a estudiantes,docentes,funcionarios y egresados, las cuales fueron alojadas en el portal web institucional y difundidas por distintos medios como redes sociales, canal de whatsapp y el boletín notas comunicantes. 
Además, se diseñaron y difundieron 942 piezas gráficas para promover los diferentes eventos académicos, culturales y administrativos de la Universidad Pedagógica Nacional. Estas piezas fueron compartidas a través de los distintos canales institucionales, como el portal web, las redes sociales, el canal de WhatsApp y el boletín Notas Comunicantes, fortaleciendo la participación y el sentido de comunidad universitaria.
</t>
    </r>
  </si>
  <si>
    <r>
      <rPr>
        <b/>
        <sz val="8"/>
        <color rgb="FF000000"/>
        <rFont val="Calibri"/>
        <family val="2"/>
        <scheme val="minor"/>
      </rPr>
      <t>CINNDET
Divulgación a la comunidad universitaria y comunidad en general</t>
    </r>
    <r>
      <rPr>
        <sz val="8"/>
        <color rgb="FF000000"/>
        <rFont val="Calibri"/>
        <family val="2"/>
        <scheme val="minor"/>
      </rPr>
      <t xml:space="preserve">, sobre los nuevos programas realizados por el Cinndet.
•	Se realiza difusión y transmisión del programa Memoria y olvido Temporada 4. 
•	Se realiza difusión y transmisión del programa Legado Temporada 5. 
•	Se realiza difusión y transmisión del programa Enseñanza contemporánea de la biología. 
•	Se realiza difusión y transmisión del programa Arte y Educación. 
•	Se realiza difusión y transmisión del programa Efectos de enseñanza.
•	Se realiza difusión y transmisión del programa Café digital EnSeñas Temporada 7.
Se a cabo la difusión, logística y transmisión de varios programas educativos y culturales, incluyendo la cuarta temporada de "Memoria y Olvido", la quinta temporada de "Legado", "Enseñanza Contemporánea de la Biología", "Arte y Educación", "Efectos de Enseñanza" y la séptima temporada de "Café Digital EnSeñas"; algunos programas no solo cuentan con el acompañamiento sino que se pasan a etapa de postproducción para la creación de video curso.  
Dentro de su portafolio de servicios, el Cinndet ha diseñado, elaborado y asesorado el desarrollo de varios espacios formativos; se destaca la finalización de la ruta de formación sobre "Fundamentos para la redacción de textos académicos" en colaboración con la Facultad de Educación Física de la UPN, esta ruta incluye los cursos "El papel de la enseñanza en la Tipología Textual" e "Inteligencia artificial para la construcción de textos" y se avanza en la creación de la ruta formativa sobre “Creación de cursos virtuales”, que abarca desde modalidades de formación mediadas por TIC hasta la gestión del aula en Moodle.
En paralelo, el Cinndet trabaja en el desarrollo de nuevos cursos y recursos educativos, como el MOOC sobre apreciación del arte, un videocurso sobre efectos de enseñanza, y cursos aplicados en Inteligencia Artificial para la Innovación Educativa. También se encuentran en desarrollo los cursos ChatGPT para docentes y Excel en niveles básico e intermedio, en actualización del curso "ABC+ de las rúbricas de evaluación" y se han completado los cursos introductorios de Moodle para profesores y estudiantes, promoviendo así el autoaprendizaje y la familiarización con plataformas educativas digitales.
Se usan las redes sociales como divulgación del Cinndet. 
</t>
    </r>
    <r>
      <rPr>
        <b/>
        <sz val="8"/>
        <color rgb="FF000000"/>
        <rFont val="Calibri"/>
        <family val="2"/>
        <scheme val="minor"/>
      </rPr>
      <t xml:space="preserve">Canal de YouTube del CINNDET: </t>
    </r>
    <r>
      <rPr>
        <sz val="8"/>
        <color rgb="FF000000"/>
        <rFont val="Calibri"/>
        <family val="2"/>
        <scheme val="minor"/>
      </rPr>
      <t xml:space="preserve"> El impacto Canal de Youtube, tiene actualmente 7.000 suscriptores, en él se realiza la presentación de los programas, café digital en señas, legado, enseñanza de la biología, memoria y olvido, efectos de enseñanza y arte y educación. 
</t>
    </r>
    <r>
      <rPr>
        <b/>
        <sz val="8"/>
        <color rgb="FF000000"/>
        <rFont val="Calibri"/>
        <family val="2"/>
        <scheme val="minor"/>
      </rPr>
      <t>Facebook</t>
    </r>
    <r>
      <rPr>
        <sz val="8"/>
        <color rgb="FF000000"/>
        <rFont val="Calibri"/>
        <family val="2"/>
        <scheme val="minor"/>
      </rPr>
      <t xml:space="preserve">: Por medio de esta red social se realizan retransmisiones de los programas realizados a través del canal de YouTube del Cinndet, los datos tomados desde fecha de creación 4 de Julio de 2020 hasta el día 09 de diciembre de 2024 son total de seguidores: 887.
</t>
    </r>
    <r>
      <rPr>
        <b/>
        <sz val="8"/>
        <color rgb="FF000000"/>
        <rFont val="Calibri"/>
        <family val="2"/>
        <scheme val="minor"/>
      </rPr>
      <t>Instagram</t>
    </r>
    <r>
      <rPr>
        <sz val="8"/>
        <color rgb="FF000000"/>
        <rFont val="Calibri"/>
        <family val="2"/>
        <scheme val="minor"/>
      </rPr>
      <t xml:space="preserve">: Por medio de esta red social se realiza la divulgación de los programas y eventos que se realizan en el Cinndet y la comunidad UPN, a través de la publicación de piezas publicitarias, videos, reels e historias. Los seguidores desde la creación de esta red social, datos tomados desde fecha de creación 1 de agosto de 2020, hasta el día 09 de diciembre de 2024: Total: 584.
</t>
    </r>
    <r>
      <rPr>
        <b/>
        <sz val="8"/>
        <color rgb="FF000000"/>
        <rFont val="Calibri"/>
        <family val="2"/>
        <scheme val="minor"/>
      </rPr>
      <t>Twitter</t>
    </r>
    <r>
      <rPr>
        <sz val="8"/>
        <color rgb="FF000000"/>
        <rFont val="Calibri"/>
        <family val="2"/>
        <scheme val="minor"/>
      </rPr>
      <t xml:space="preserve">: Por medio de esta red social se realiza la divulgación de los programas y eventos que se realizan en el Cinndet y la comunidad UPN, a través de la publicación de piezas publicitarias, video. Hasta el día 09 de diciembre de 2024 Total: 67.
</t>
    </r>
    <r>
      <rPr>
        <b/>
        <sz val="8"/>
        <color rgb="FF000000"/>
        <rFont val="Calibri"/>
        <family val="2"/>
        <scheme val="minor"/>
      </rPr>
      <t>Los soportes del indicado</t>
    </r>
    <r>
      <rPr>
        <sz val="8"/>
        <color rgb="FF000000"/>
        <rFont val="Calibri"/>
        <family val="2"/>
        <scheme val="minor"/>
      </rPr>
      <t xml:space="preserve">r se puede consultar en el siguiente enlace: https://pedagogicaedu-my.sharepoint.com/:x:/g/personal/cinndet_upn_edu_co/EfyJaoqKxjtCqLLq8iXRCh4BRRGLpgBzJI0cB-vT5TSuNw?e=0QlQgO
</t>
    </r>
    <r>
      <rPr>
        <b/>
        <sz val="8"/>
        <color rgb="FF000000"/>
        <rFont val="Calibri"/>
        <family val="2"/>
        <scheme val="minor"/>
      </rPr>
      <t>Subdirección de Recursos Educativos</t>
    </r>
    <r>
      <rPr>
        <sz val="8"/>
        <color rgb="FF000000"/>
        <rFont val="Calibri"/>
        <family val="2"/>
        <scheme val="minor"/>
      </rPr>
      <t xml:space="preserve">: Durante 2024, la Subdirección de Recursos Educativos produjo 121 clips audiovisuales que fortalecen la docencia, la investigación y la proyección social, abordando temáticas como bienestar estudiantil, educación inclusiva, ciencia, ruralidad, paz y derechos humanos. También se consolidó la estrategia con el programa institucional Historias con Futuro, de 13 capítulos con contenidos emitidos por el Canal Institucional RTVC y plataformas digitales, alcanzando más de 33.000 visualizaciones. La diversidad temática, la innovación pedagógica y la articulación con las funciones misionales permitieron cumplir la meta establecida para todas las audiencias de la comunidad UPN, logrando el 100% del indicador. (Total de SRE 134)                                                                                                          </t>
    </r>
    <r>
      <rPr>
        <b/>
        <sz val="8"/>
        <color rgb="FF000000"/>
        <rFont val="Calibri"/>
        <family val="2"/>
        <scheme val="minor"/>
      </rPr>
      <t xml:space="preserve">La Pedagógica Radio </t>
    </r>
    <r>
      <rPr>
        <sz val="8"/>
        <color rgb="FF000000"/>
        <rFont val="Calibri"/>
        <family val="2"/>
        <scheme val="minor"/>
      </rPr>
      <t xml:space="preserve">fortaleció su producción sonora a través de programas institucionales, especiales, y coberturas que integran imagen, audio y redes sociales. Se destaca la vinculación a las conmemoraciones de bell hooks y Pierre Parlebas mediante cápsulas informativas, un Facebook Live y un programa especial en la franja Informativo Pedagógica Radio. Además, se generaron publirreportajes que visibilizan actividades de extensión como el Museo de la Vida y el Centro Tiflotecnológico. La circulación se amplió gracias a alianzas con emisoras universitarias nacionales e internacionales (Radio Progreso Cuba, Radio UCP, Radio FACSO Ecuador), garantizando un incremento sustancial de la producción y la proyección de la UPN.
</t>
    </r>
    <r>
      <rPr>
        <b/>
        <sz val="8"/>
        <color rgb="FF000000"/>
        <rFont val="Calibri"/>
        <family val="2"/>
        <scheme val="minor"/>
      </rPr>
      <t>Grupo de Comunicaciones: Durante el 2024 se realizó el cubrimiento fotográfico de 66 eventos y la producción de videoclips de promoción y cubrimiento atendiendo a la producción orientada a visibilizar los ejes misionales institucionales en los medios digitales (redes sociales, portal web y boletines electrónicos) y el compromiso de estudiantes, profesores, egresados, funcionarios y directivos.</t>
    </r>
  </si>
  <si>
    <r>
      <rPr>
        <b/>
        <sz val="8"/>
        <color rgb="FF000000"/>
        <rFont val="Calibri"/>
        <family val="2"/>
        <scheme val="minor"/>
      </rPr>
      <t xml:space="preserve">CINNDET
</t>
    </r>
    <r>
      <rPr>
        <sz val="8"/>
        <color rgb="FF000000"/>
        <rFont val="Calibri"/>
        <family val="2"/>
        <scheme val="minor"/>
      </rPr>
      <t xml:space="preserve">
Se trabajaron transmisiones en vivo de los programas del CINNDET y apoyos a diversas dependencias de la Universidad por medio de los canales YouTube y páginas de Facebook. 
Se trabajaron videotutoriales y videos informativos para contenidos de cursos en Moodle como la ruta de formación: Una Mirada a la U (UMU), Creación de Cursos Virtuales(CCV), Guía Orientadora. 
Para identificar las necesidades de la oferta académica y de los programas de extensión en el contexto del proceso de virtualización, se recopilaron comentarios, inquietudes y sugerencias de la comunidad universitaria de la UPN; a partir de este documento establece la ruta de virtualización que considera tres formas diferentes para apoyar los procesos de virtualización, simultáneamente, se encuentra en elaboración un documento que brindará orientaciones para la creación de cursos a mediados de TIC y documento sobre la proyección normativa (articulado) que definirá la política de virtualización de la universidad. Además, como aporte a la virtualización se creó material de apoyo para facilitar la transición entre diferentes modalidades educativas incluyendo las actualizaciones dadas en el decreto 529 de 2024, por medio del cual se modifica parcialmente el Capítulo 2 del Título 3 de la Parte 5 del Libro 2 del Decreto 1075 de 2015 - Único Reglamentario del Sector Educación y un documento con los diferentes formatos de curso que se encuentran en la plataforma Moodle. Este enfoque integral busca garantizar una transición efectiva hacia la virtualización, atendiendo las particularidades y necesidades de cada uno de los programas académicos.
</t>
    </r>
    <r>
      <rPr>
        <b/>
        <sz val="8"/>
        <color rgb="FF000000"/>
        <rFont val="Calibri"/>
        <family val="2"/>
        <scheme val="minor"/>
      </rPr>
      <t xml:space="preserve">Complementar los protocolos para el manejo de información al interior de los cursos y ofertas académicas ofrecidas virtualmente.
</t>
    </r>
    <r>
      <rPr>
        <sz val="8"/>
        <color rgb="FF000000"/>
        <rFont val="Calibri"/>
        <family val="2"/>
        <scheme val="minor"/>
      </rPr>
      <t xml:space="preserve">
a.	Se elabora formatos para generar contenidos como actividad previa a la virtualización de los contenidos en acompañamiento con el gestor de contenido del Cinndet. 
b.	Se elabora plantilla para apoyar el montaje de aula y plantillas para apoyar el diseño instruccional para los cursos que se incorporan al proceso de virtualización.
c.	Se elabora un cuadro con las actividades, (descripción de estas y tiempos) que realiza el Cinndet dentro del proceso de virtualización para dar claridad sobre los alcances del centro en diferentes instancias. 
d.	Se apoyó en la ruta de virtualización propuesta para la UPN, apoyando en diversas actividades a los siguientes programas:
o	</t>
    </r>
    <r>
      <rPr>
        <b/>
        <sz val="8"/>
        <color rgb="FF000000"/>
        <rFont val="Calibri"/>
        <family val="2"/>
        <scheme val="minor"/>
      </rPr>
      <t>Licenciatura en Educación Básica Primaria Modalidad Distancia Tradicional</t>
    </r>
    <r>
      <rPr>
        <sz val="8"/>
        <color rgb="FF000000"/>
        <rFont val="Calibri"/>
        <family val="2"/>
        <scheme val="minor"/>
      </rPr>
      <t xml:space="preserve">:  se realizó apertura se seminarios para los semestres de 2024-1 y 2, se realizó una verificación de los cursos almacenados en plataforma y después de la revisión de la coordinación del programa se realizó la eliminación de 48 (curso que no estaban en funcionamiento, la organización de las categorías y recategorización de 21 cursos en las mismas, finalmente, la creación de 38 cursos para la nueva malla curricular los cuales se entregaron con una nueva estructura general con bloques de banner principal, portadilla e información docente.
o	</t>
    </r>
    <r>
      <rPr>
        <b/>
        <sz val="8"/>
        <color rgb="FF000000"/>
        <rFont val="Calibri"/>
        <family val="2"/>
        <scheme val="minor"/>
      </rPr>
      <t>Especialización en pedagógica a distancia</t>
    </r>
    <r>
      <rPr>
        <sz val="8"/>
        <color rgb="FF000000"/>
        <rFont val="Calibri"/>
        <family val="2"/>
        <scheme val="minor"/>
      </rPr>
      <t xml:space="preserve">: Se realizo el apoyo en la creación de los espacios, la virtualización de los cursos corrientes pedagógicas y asesoría de proyectos, el diseño de la identidad gráfica del programa, capacitación al equipo docente en la elaboración, montaje y configuración en plataforma de recursos formativos, capacitación sobre carga cognitiva pensada desde el diseño instruccional, reuniones de Alistamiento para definir estructura de los nuevos cursos (se encuentra en renovación del registro calificado), metodología de formación y cronograma de trabajo y la atención a usuarios (registro de docentes y estudiantes) en temas relacionados con la plataforma Moodle
o	</t>
    </r>
    <r>
      <rPr>
        <b/>
        <sz val="8"/>
        <color rgb="FF000000"/>
        <rFont val="Calibri"/>
        <family val="2"/>
        <scheme val="minor"/>
      </rPr>
      <t>Maestría en Estudios Contemporáneos en Enseñanza de la Biología</t>
    </r>
    <r>
      <rPr>
        <sz val="8"/>
        <color rgb="FF000000"/>
        <rFont val="Calibri"/>
        <family val="2"/>
        <scheme val="minor"/>
      </rPr>
      <t xml:space="preserve">, las acciones realizadas fueron: Reunión de alistamiento para iniciar las discusiones sobre estructura de los cursos, metodología de formación, espacios de capacitación y cronograma de trabajo, se propone un programa de divulgación como estrategia de posicionamiento de la maestría y se realiza atención a usuarios (docentes y estudiantes) en temas relacionados con la plataforma Moodle.
o	</t>
    </r>
    <r>
      <rPr>
        <b/>
        <sz val="8"/>
        <color rgb="FF000000"/>
        <rFont val="Calibri"/>
        <family val="2"/>
        <scheme val="minor"/>
      </rPr>
      <t>Maestría en Docencia de la Química en modalidad b-learning,</t>
    </r>
    <r>
      <rPr>
        <sz val="8"/>
        <color rgb="FF000000"/>
        <rFont val="Calibri"/>
        <family val="2"/>
        <scheme val="minor"/>
      </rPr>
      <t xml:space="preserve"> se realizaron las siguientes acciones: Alistamiento del programa, donde se definió la metodología de ‘Aula invertida’ como mayoritaria en el programa, la definición de la estructura de los cursos en plataforma, diseño de la identidad gráfica del programa, se virtualizaron los seminarios, capacitación a docentes y estudiantes en el manejo de la plataforma Moodle y atención a usuarios (docentes y estudiantes) en temas relacionados con la plataforma Moodle. 
</t>
    </r>
    <r>
      <rPr>
        <b/>
        <sz val="8"/>
        <color rgb="FF000000"/>
        <rFont val="Calibri"/>
        <family val="2"/>
        <scheme val="minor"/>
      </rPr>
      <t>o	Licenciatura en tecnología:</t>
    </r>
    <r>
      <rPr>
        <sz val="8"/>
        <color rgb="FF000000"/>
        <rFont val="Calibri"/>
        <family val="2"/>
        <scheme val="minor"/>
      </rPr>
      <t xml:space="preserve"> Se apoyo en las reuniones de alistamiento para definir la estructura de los cursos, metodología de formación, espacios de capacitación y cronograma de trabajo, diseño de identidad gráfica del programa, formato de contenido para los cinco (5) curso que se virtualizan en el 2024-II, la creación de 9 espacios en plataforma y la capacitación al editor académico y cuerpo docente en la creación de recursos formativos y edición en la plataforma Moodle.
</t>
    </r>
    <r>
      <rPr>
        <b/>
        <sz val="8"/>
        <color rgb="FF000000"/>
        <rFont val="Calibri"/>
        <family val="2"/>
        <scheme val="minor"/>
      </rPr>
      <t>o	Profesionalización en recreación</t>
    </r>
    <r>
      <rPr>
        <sz val="8"/>
        <color rgb="FF000000"/>
        <rFont val="Calibri"/>
        <family val="2"/>
        <scheme val="minor"/>
      </rPr>
      <t xml:space="preserve">: Creación de cuatro (4) espacios en plataforma, diseño del paquete gráfico y capacitación al equipo docente en la edición de curso en Moodle. 
</t>
    </r>
    <r>
      <rPr>
        <b/>
        <sz val="8"/>
        <color rgb="FF000000"/>
        <rFont val="Calibri"/>
        <family val="2"/>
        <scheme val="minor"/>
      </rPr>
      <t>o	Licenciatura en Diseño Tecnológico</t>
    </r>
    <r>
      <rPr>
        <sz val="8"/>
        <color rgb="FF000000"/>
        <rFont val="Calibri"/>
        <family val="2"/>
        <scheme val="minor"/>
      </rPr>
      <t xml:space="preserve">: se incorpora a la ruta de virtualización, la cual se encuentra en proceso, donde se brinda apoyo en para la fase de alistamiento, se elabora cronograma de trabajo y se envía formato para la creación de contenidos.
</t>
    </r>
    <r>
      <rPr>
        <b/>
        <sz val="8"/>
        <color rgb="FF000000"/>
        <rFont val="Calibri"/>
        <family val="2"/>
        <scheme val="minor"/>
      </rPr>
      <t>o	Licenciatura en Deporte:</t>
    </r>
    <r>
      <rPr>
        <sz val="8"/>
        <color rgb="FF000000"/>
        <rFont val="Calibri"/>
        <family val="2"/>
        <scheme val="minor"/>
      </rPr>
      <t xml:space="preserve"> ingresa un proyecto de investigación de estudiantes de la licenciatura en Deporte para elaborar un AVA (Ambiente Virtual de Aprendizaje) (inicio de la etapa de alistamiento)
e.	Se realizaron informes sobre la plataforma Moodle para diferentes dependencias para renovación de acreditación.
f.	Se realiza administración de la plataforma contando a la fecha con 952 cursos en Moodle, después de realizar una depuración de cursos sin contenido, gestión de usuarios, donde se crearon cuentas manuales, registro en cursos y depuración. Finalmente se actualizaron banner y portadillas para los cursos 
</t>
    </r>
    <r>
      <rPr>
        <b/>
        <sz val="8"/>
        <color rgb="FF000000"/>
        <rFont val="Calibri"/>
        <family val="2"/>
        <scheme val="minor"/>
      </rPr>
      <t>NOTA</t>
    </r>
    <r>
      <rPr>
        <sz val="8"/>
        <color rgb="FF000000"/>
        <rFont val="Calibri"/>
        <family val="2"/>
        <scheme val="minor"/>
      </rPr>
      <t xml:space="preserve">: La actividad fue detenida teniendo en cuenta las nuevas directrices de la administración de dedidarnos a la virtualización de los programas Académicos, se remitio correo a la Vicerrectoria Académica, junto con los soportes y evidencias de los mismos.
</t>
    </r>
    <r>
      <rPr>
        <b/>
        <sz val="8"/>
        <color rgb="FF000000"/>
        <rFont val="Calibri"/>
        <family val="2"/>
        <scheme val="minor"/>
      </rPr>
      <t xml:space="preserve">Subdirección de Recursos Educativos: </t>
    </r>
    <r>
      <rPr>
        <sz val="8"/>
        <color rgb="FF000000"/>
        <rFont val="Calibri"/>
        <family val="2"/>
        <scheme val="minor"/>
      </rPr>
      <t xml:space="preserve">En 2024 se fortaleció la producción de contenidos multimedia alineados con los procesos misionales de la política de comunicaciones de la UPN. Se destaca la creación de una serie audiovisual basada en cinco poemas de mujeres negras latinoamericanas, desarrollada en el marco de la conmemoración a bell hooks. Esta propuesta celebra la pluralidad de rostros y voces, promueve el reconocimiento de los saberes afrodescendientes y amplía el alcance educativo y cultural de la universidad a través del lenguaje audiovisual, en coherencia con sus apuestas pedagógicas y comunicativas.                                                                      </t>
    </r>
    <r>
      <rPr>
        <b/>
        <sz val="8"/>
        <color rgb="FF000000"/>
        <rFont val="Calibri"/>
        <family val="2"/>
        <scheme val="minor"/>
      </rPr>
      <t>La Pedagógica Radio</t>
    </r>
    <r>
      <rPr>
        <sz val="8"/>
        <color rgb="FF000000"/>
        <rFont val="Calibri"/>
        <family val="2"/>
        <scheme val="minor"/>
      </rPr>
      <t xml:space="preserve">: Durante 2024, la emisora profundizó en la creación de contenidos educativos en diversos formatos, integrando audio, imagen, redes sociales y plataformas digitales. Se desarrollaron producciones sonoras con fuerte carga pedagógica como Zoonancias, Alegría de leer, Parentela Pedagógica y Explorando a ciegas. Además, se apoyó el proyecto “Radio Educativa y Escuela Multigrado ENS La Mojana” con talleres de formación y producción. Se crearon recursos con estudiantes y docentes que fortalecen procesos de docencia, investigación y extensión, cumpliendo con los principios de la política de comunicaciones y logrando el 100 % del indicador.                                                                                                                                         </t>
    </r>
    <r>
      <rPr>
        <b/>
        <sz val="8"/>
        <color rgb="FF000000"/>
        <rFont val="Calibri"/>
        <family val="2"/>
        <scheme val="minor"/>
      </rPr>
      <t xml:space="preserve">Grupo Interno de Comunicaciones: </t>
    </r>
    <r>
      <rPr>
        <sz val="8"/>
        <color rgb="FF000000"/>
        <rFont val="Calibri"/>
        <family val="2"/>
        <scheme val="minor"/>
      </rPr>
      <t xml:space="preserve">En el año 2024 se realizaron 10 productos para la sección orgullo UPN, en los cuales a través de un reportaje escrito complementado con un video para redes sociales se resaltaron prácticas pedagógicas, proyectos de investigación , trayectorias de diferentes egresados,  entre otros,. Estas temáticas  surgieron de los tres ejes misionales de la Universidad docencia, la investigación y la proyección social, generando apropiación de estos y visibilizando el quehacer de las diferentes dependencias. Se adjuntas las evidencias a continuación: https://www.upn.edu.co/category/destacado-es/ daf
</t>
    </r>
  </si>
  <si>
    <t>La Secretaría General proceso Gestión para el Gobierno Universitario, informa que en la vigencia 2023 no tenía asignada esta acción ni como responsable ni como involucrado, la cual estaba bajo la responsabilidad de Rectoría, por lo tanto, la SGR no era competente para reportar ningún avance. En la vigencia 2024 la SGR proyectó en su Plan de Acción y de Mejoramiento Institucional la siguiente acción: "Proporcionar la información que el equipo redactor solicite y remitir los aportes para la construcción del Estatuto de participación desde las funciones propias de la Secretaría General", no se formularon avances debido a que el equipo redactor no hizo ninguna solicitud a la SGR y en noviembre de 2024 se determinó que una vez realizada la revisión jurídica de la acción, la administración consideró que no se articula con el actual plan rectoral, debido a que ya existe una estructura normativa que regula los diferentes procesos de participación, por lo tanto, la acción fue retirada del Plan de Desarrollo Institucional.</t>
  </si>
  <si>
    <t>No reporta avance en 2024.</t>
  </si>
  <si>
    <t>Durante la vigencia 2024, 210 profesoras y profesores se beneficiaron del Seminario de Formación y Desarrollo Profesoral a través de la realización de 16 sesiones repartidas en ambos semestres. 115 profesoras y profesores se beneficiaron a través de las actividades ofertadas por el Centro de Lenguas por concepto de cursos de inglés y francés.</t>
  </si>
  <si>
    <t>La Oficina de Desarrollo y Planeación, mediante el seguimiento y control de los Planes Anuales de Adquisiciones (PAA) de supernumerarios, contratistas y proyectos de inversión, identifica los recursos sensibles a los enfoques de género, diversidad poblacional y la discapacidad en la Universidad Pedagógica Nacional en la vigencia 2024. Esto se realizaró a través de la recopilación de datos desagregados y un análisis detallado de las vinculaciones y apoyos brindados a las vicerrectorías, con el fin de evaluar la efectividad de las inversiones realizadas en la planificación y ejecución del presupuesto. Así las cosas, se determinó el valor de $ 2.387.327.949  tomado del informe anual 2024 y el presupuesto determinado en Para la vigencia de $ 316.688.000.000</t>
  </si>
  <si>
    <t xml:space="preserve">Tableros dispuestos en la página de la universidad. </t>
  </si>
  <si>
    <t xml:space="preserve">Tomando como fuente el informe de gestión 2024 se identifica como recurso de inversión $163.561 millones con un total de apropiación final de $409.813 millones. </t>
  </si>
  <si>
    <t>Durante el año 2024 el GAA recibió 30 reportes de avance de planes de mejoramiento. Esto representa el 86% del total de programas que cuentan con planes de mejoramiento, que son 35 en total. Los siguientes programas hicieron reporte de su plan de mejoramiento:  
•	Doctorado Interinstitucional En Educación 
•	Licenciatura En Música 
•	Licenciatura En Artes Escénicas 
•	Licenciatura En Artes Visuales 
•	Licenciatura En Diseño Tecnológico 
•	Licenciatura En Física
•	Licenciatura En Matemáticas
•	Licenciatura En Química 
•	Licenciatura En Biología
•	Licenciatura En Ciencias Naturales Y Educación Ambiental
•	Licenciatura En Tecnología 
•	Especialización En Docencia De Las Ciencias Para Nivel Básico
•	Maestría En Tecnologías De La Información Aplicadas A La Educación
•	Maestría En Docencia De La Matemática
•	Maestría En Docencia De Las Ciencias Naturales
•	Maestría En Estudios Contemporáneos En Enseñanza De La Biología (A Distancia)
•	Licenciatura En Educación Infantil
•	Licenciatura En  Educación Especial
•	Licenciatura En Educación Comunitaria 
•	Licenciatura En Educación Básica Primaria (A Distancia Tradicional)
•	Pedagogía
•	Especialización En Pedagogía (Presencial)
•	Especialización En Pedagogía (A Distancia)
•	Maestría En Educación
•	Maestría En Desarrollo Educativo Y Social
•	Licenciatura En Educación Física
•	Licenciatura En Deporte
•	Licenciatura En Recreación
•	Licenciatura En Ciencias Sociales
•	Maestría En Estudios Sociales</t>
  </si>
  <si>
    <t>Se realizó la expedición del Acuerdo 033 del 16 de diciembre de 2024 por el cual se establece la política de género y Cuidado de la Universidad Pedagógica Nacional.</t>
  </si>
  <si>
    <t xml:space="preserve">La Universidad Pedagógica Nacional con el acompañamiento de la Oficina de Control Interno, llevó a cabo el diligenciamiento del FURAG de acuerdo con las fechas establecidas por el Departamento Administrativo de Función Pública para el reporte del FURAG. </t>
  </si>
  <si>
    <t xml:space="preserve">No se desarrollaron actividades al respecto dado que no se contó con el grupo de profesores que acompañaron el procesos de implementación de  ruta para la internacionalización del currículo </t>
  </si>
  <si>
    <t xml:space="preserve">Se socializó el Manual de Internacionalización del currículo para los programas académicos de la UPN el cual está 
http://ori.pedagogica.edu.co/wp-content/uploads/2024/04/Guia-IC-2024-.pdf </t>
  </si>
  <si>
    <t>No se desarrollaron actividades al respecto</t>
  </si>
  <si>
    <t xml:space="preserve">19 estudiantes en movilidad - semestre académico en Brasil (2 en la Universidad Federal de Pelotas; 1 en Instituto Federal de Educación, Ciencia y Tecnología do Rio Grande Do Norte - IFRN; 11 en Universidad Estadual de Santa Cruz - UESC; 5 en UNIVATES)
17 estudiantes en movilidad - semestre académico en México (8 en la Universidad Autónoma de Chiapas; 3 en la Universidad Autónoma de Ciudad de Juárez; 3 en la Universidad Pedagógica Nacional, y 2 en la Universidad Cuauhtémoc San Luís de Potosí, 1 en el Instituto Tecnológico de Sonora)
4 estudiantes en movilidad - semestre académico en Argentina (2 Universidad Nacional de Cuyo 1 en Universidad Nacional de la Pampa)
2 estudiantes en movilidad - semestre académico en Chile (Universidad Metropolitana de Ciencias de la Educación -UMCE)
1 estudiante en movilidad - Semestre académico en España (Universidad de León)
2 estudiante en movilidad - semestre académico en Colombia (Universidad de Antioquia)
15 estudiantes en movilidad - Curso de estancia corta internacional en África (Universidad de Tifarití)
10 estudiantes en movilidad participaron con ponencia en evento internacional. 
6 estudiantes en movilidad semestre académico realización de Master en Francia (Université de Toulouse Jean Jaurès)
2 estudiantes en movilidad - espacio académico en la Universidad Distrital Francisco José de Caldas - Colombia (1 en práctica y pasantía CIMA y 1 en espacio académico CIMA)
9 estudiantes movilidad - espacio académico en la Universidad Nacional de Colombia (4 en cursos de posgrado como opción de grado y 5 en espacio académico CIMA)
3 estudiantes en movilidad - Pasantía Doctoral en Colombia (2 en Universidad de Antioquia; 1 en Universidad Pedagógica y Tecnológica de Colombia)
4 estudiantes en movilidad - Pasantía doctoral internacional (1 en Universidad Nacional en Educación - UNAE, Ecuador; 1 en Universidad Autónoma de Madrid, España; 1 en Universidad Católica de Temuco, Chile y 1 en la UMCE, Chile)
6 estudiantes en movilidad virtual - Cursos Cátedra Reducar (3 en Universidad Pedagógica Nacional Francisco Morazán, Honduras y 1 en la Universidad Pedagógica Nacional, México y 2 en la Universidad Nacional de Educación -UNAE, Ecuador)
</t>
  </si>
  <si>
    <t>29 docentes de planta y 19 profesores ocasionales han participado en movilidad internacional con recursos del proyecto.
Resoluciones por las cuales se otorgaron la comisión de servicio al exterior y se autoriza el apoyo económico para los docentes de planta: 0330 del 11 de abril de 2024 (Apoyo económico), 0332 del 11 de abril de 2024, 0399 del 3 de mayo de 2024, 0522 del 4 de junio de 2024, 0574 del 17 de junio de 2024, 0575 del 17 de junio de 2024, 0568 del 13 de junio de 2024, 0579 del 18 de junio de 2024, 0578 del 18 de junio de 2024, 0608 del 26 de junio de 2024 , 0609 del 26 de junio de 2024, 0605 del 24 de junio de 2024, 0622 del 02 de julio de 2024, 0805 del 30 de julio de 2024, 0859 del 16 de agosto de 2024, 0919 del 29 de agosto de 2024, 0911 del 29 de agosto de 2024, 0940 del 04 de septiembre de 2024, 1013 del 26 de septiembre de 2024, 1014 del 26 de septiembre de 2024, 1031 del 01 de octubre de 2024, 1045 del 02 de octubre de 2024, 1091 del 07 de octubre de 2024, 1043 del 02 de octubre de 2024, 1099 del 9 de octubre de 2024, 1047 del 02 de octubre de 2024, 1098 del 09 de octubre de 2024, 1128 del 18 de octubre de 2024, 1156 del 31 de octubre de 2024.</t>
  </si>
  <si>
    <t>Se contó con la asistencia de 45  docentes  visitantes internacionales en actividades y eventos de la UPN.</t>
  </si>
  <si>
    <t>99 estudiantes externos adelantaron movilidad académica en la UPN.
9 estudiantes de Brasil en movilidad - semestre académico (4 del Instituto Federal de Educación, Ciencia y Tecnología do Rio Grande Do Norte - IFRN, 2 de la Universidad Estadual de Santa Cruz  y 2 UNIVATES, 1 Universidad do Estado da Bahia.
1 estudiante de la Universidad de León, España de España en movilidad - semestre académico
1 estudiante de la Universidad Nacional de La Pampa, Argentina- semestre académico. 
1 estudiante de la Universidad de Playa Ancha, Chile de España en movilidad - semestre académica
2 estudiantes de la Universidad Metropolitana de Ciencias de la Educación – UMCE 
4 estudiantes de la Universidad Nacional de Colombia en movilidad - espacio académico 
1 estudiante de la Universidad Estadual de Santa Cruz- - pasantía de investigación 
3 estudiantes de Brasil en movilidad - Pasantía doctoral (1 de la Universidade Federal Fluminense (UFF) y 2 de la Universidade Federal de Mato Grosso do Sul)
1 estudiante de la Universidad de Antioquia, Colombia en movilidad - Pasantía doctoral
3 asistentes de idiomas (2 de Francia y 1 del Reino Unido), quienes apoyan al Departamento de Lenguas
73 estudiantes en movilidad virtual - Curso Cátedra Reducar (18 de la Universidad Pedagógica Nacional, México; 20 de la Universidad Pedagógica Nacional - UNIPE, Argentina, 3 de la Universidad Nacional de Educación - UNAE, Ecuador; 19 de la Universidad Pedagógica Nacional Francisco Morazán- UPNFM, Honduras; 12 del ISFODOSU, República Dominicana, 1 de la  Universidade Federal de Rondonópolis, Brasil)</t>
  </si>
  <si>
    <t>Se suscribieron 25 convenios nacionales e internacionales con las siguientes instituciones: Universidad del Valle de Tuquari; Conservatorio del Tolima; Institución Universitaria Bellas Artes y Ciencias de Bolívar - UNIBAC; Universidad Distrital Francisco José de Caldas; Universidad Federal de Bahía; Universidad del Bosque; Universidad Regional del Noroeste del Estado de Riogrande do Sul - UNIJUI; Comité Olímpico Colombiano; Escuela Normal Superior de Mompox; Escuela Normal Superior María Auxiliadora de Soacha; Escuela Normal Superior de Monterrey (Casanare); Escuela Normal Superior Distrital María Montessori; Escuela Normal Superior de Cartagena; Universidad Estatal de Mato Grosso do Sul; Universidad Autónoma Metropolitana, Instituto Nacional de Sordos INSOR; Fondo de Cultura Económica SAS; Escuela Normal Superior de Guapi (Cauca); Fundación Universitaria Empresarial UNIEMPRESARIAL; Escuela Normal Superior de Nuestra Señora de la Paz; Escuela Normal Superior de Corozal (Sucre); Universidad Clermont Auverneg; Universidad do Vale de Rio dos Sinos UNISINOS; Escuela Normal Superior de María Auxiliadora de Villapinzón.</t>
  </si>
  <si>
    <t xml:space="preserve">10 estudiantes de la UPN participaron con ponencia en evento académico  internacional con apoyo económico aportado por la UPN. </t>
  </si>
  <si>
    <t xml:space="preserve">
 4to. periodo: Se llevaron a cabo reuniones de trabajo con los equipos internos para evaluar los resultados obtenidos en cada una de las dimensiones del MIPG. En particular, el 1 de noviembre se realizó la revisión de la dimensión de Talento Humano, reportando un avance del 25% en el cumplimiento de los lineamientos establecidos.</t>
  </si>
  <si>
    <t>Frente a los procedimientos de planeación estratégica, se ha adelantado la publicación del PRO-PES-006 y se adelanta revisión y ajustes en el aplicativo de los procedimientos PRO-PES-002 y PRO-PES-008.
Por otra parte, en Planeación financiera se ha adelantado la revisión de los procedimientos PRO-PFN-001 y PRO-PFN-006.</t>
  </si>
  <si>
    <t xml:space="preserve">La tasa de deserción anual de la Universidad Pedagógica Nacional se ubicó en 6,5 % para el primer semestre y 6,4 % para el segundo semestre del año 2024. Este resultado es menor al observado en el primer y segundo semestre de 2023 (7,5 % y 6,7 %). La figura 1 muestra como la tasa de deserción viene reduciéndose desde el segundo semestre del año 2022. Por lo anterior, la tasa de deserción anual en el año 2024 es un buen resultado para la UPN, que muestra su reducción con respecto a los años anteriores. </t>
  </si>
  <si>
    <t>Para entender mejor este número, es necesario dividir este global en 2 partes. Primero, los estudiantes que fuerons inscritos al PFLE y segundo, los estudiantes que registraron los cursos del PFLE. De este número global, 1014 estudiantes fueron inscritos para inciar el PFLE, 562 en 2024-1 y 452 en 2024-2. De igual manera, durante el año se ofertaron 47 cursos con un total de estudiantes registrados de 420 en 2024-1 y 373 en 2024-2.</t>
  </si>
  <si>
    <t>No reportado.</t>
  </si>
  <si>
    <t>No se dio cumplimiento al indicador, toda vez no se ha hecho concurso docente, durante el año 2025 se está trabajando en el estatuto docente, para posteriormente generar el concurso.</t>
  </si>
  <si>
    <t>Para el año 2024 se dio cumplimiento al indicador, dado que tres proyectos de investigación trabajaron en la convocatoria CIUP https://ciup.upn.edu.co/wp-content/uploads/2023/12/Resultados-.pdf.
MODALIDAD 1. INVESTIGACIONES EN EL MARCO DE LAS LÍNEAS DE LOS GRUPOS
La participación de las dimensiones humanas en las acciones de enseñanza de la creación artística. Una mirada a la práctica pedagógica de los docentes en formación de la LAV en el contexto situacional del IPN.
MODALIDAD 3. FORMACIÓN EN INVESTIGACIÓN
Vigías del Patrimonio IPN
MODALIDAD 4. INVESTIGACIÓN COLABORATIVA
Memoria escolar del Instituto Pedagógico Nacional del bachillerato pedagógico a los campos de desarrollo 1994-2017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</si>
</sst>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164" formatCode="0.0"/>
  </numFmts>
  <fonts count="26">
    <font>
      <sz val="11"/>
      <color theme="1"/>
      <name val="Calibri"/>
      <family val="2"/>
      <scheme val="minor"/>
    </font>
    <font>
      <b/>
      <sz val="16"/>
      <color theme="1"/>
      <name val="Calibri"/>
      <family val="2"/>
      <scheme val="minor"/>
    </font>
    <font>
      <sz val="12"/>
      <color theme="1"/>
      <name val="Calibri"/>
      <family val="2"/>
      <scheme val="minor"/>
    </font>
    <font>
      <sz val="9"/>
      <color theme="1"/>
      <name val="Calibri"/>
      <family val="2"/>
      <scheme val="minor"/>
    </font>
    <font>
      <b/>
      <sz val="12"/>
      <color theme="1"/>
      <name val="Calibri"/>
      <family val="2"/>
      <scheme val="minor"/>
    </font>
    <font>
      <b/>
      <sz val="12"/>
      <color rgb="FF0070C0"/>
      <name val="Calibri"/>
      <family val="2"/>
      <scheme val="minor"/>
    </font>
    <font>
      <b/>
      <sz val="10"/>
      <color theme="0"/>
      <name val="Calibri"/>
      <family val="2"/>
    </font>
    <font>
      <b/>
      <sz val="9"/>
      <color rgb="FFFFFFFF"/>
      <name val="Calibri"/>
      <family val="2"/>
    </font>
    <font>
      <b/>
      <sz val="12"/>
      <color theme="0"/>
      <name val="Calibri"/>
      <family val="2"/>
    </font>
    <font>
      <b/>
      <sz val="9"/>
      <color theme="0"/>
      <name val="Calibri"/>
      <family val="2"/>
    </font>
    <font>
      <b/>
      <sz val="8"/>
      <color theme="0"/>
      <name val="Calibri"/>
      <family val="2"/>
    </font>
    <font>
      <b/>
      <sz val="11"/>
      <color theme="0"/>
      <name val="Calibri"/>
      <family val="2"/>
    </font>
    <font>
      <sz val="8"/>
      <name val="Calibri"/>
      <family val="2"/>
      <scheme val="minor"/>
    </font>
    <font>
      <sz val="9"/>
      <name val="Calibri"/>
      <family val="2"/>
      <scheme val="minor"/>
    </font>
    <font>
      <sz val="8"/>
      <color rgb="FFC00000"/>
      <name val="Calibri"/>
      <family val="2"/>
      <scheme val="minor"/>
    </font>
    <font>
      <sz val="8"/>
      <name val="Arial"/>
      <family val="2"/>
    </font>
    <font>
      <sz val="8"/>
      <color rgb="FFFF0000"/>
      <name val="Calibri"/>
      <family val="2"/>
      <scheme val="minor"/>
    </font>
    <font>
      <sz val="11"/>
      <color rgb="FFFF0000"/>
      <name val="Calibri"/>
      <family val="2"/>
      <scheme val="minor"/>
    </font>
    <font>
      <sz val="8"/>
      <name val="Calibri"/>
      <family val="2"/>
    </font>
    <font>
      <sz val="11"/>
      <name val="Calibri"/>
      <family val="2"/>
      <scheme val="minor"/>
    </font>
    <font>
      <sz val="8"/>
      <name val="Aptos Narrow"/>
      <family val="2"/>
    </font>
    <font>
      <sz val="11"/>
      <color theme="1"/>
      <name val="Calibri"/>
      <family val="2"/>
      <scheme val="minor"/>
    </font>
    <font>
      <u/>
      <sz val="11"/>
      <color theme="10"/>
      <name val="Calibri"/>
      <family val="2"/>
      <scheme val="minor"/>
    </font>
    <font>
      <sz val="8"/>
      <color rgb="FF000000"/>
      <name val="Calibri"/>
      <family val="2"/>
      <scheme val="minor"/>
    </font>
    <font>
      <b/>
      <sz val="8"/>
      <color rgb="FF000000"/>
      <name val="Calibri"/>
      <family val="2"/>
      <scheme val="minor"/>
    </font>
    <font>
      <sz val="10"/>
      <color theme="1"/>
      <name val="Arial Narrow"/>
      <family val="2"/>
    </font>
  </fonts>
  <fills count="14">
    <fill>
      <patternFill patternType="none"/>
    </fill>
    <fill>
      <patternFill patternType="gray125"/>
    </fill>
    <fill>
      <patternFill patternType="solid">
        <fgColor rgb="FF00B050"/>
        <bgColor indexed="64"/>
      </patternFill>
    </fill>
    <fill>
      <patternFill patternType="solid">
        <fgColor rgb="FFC65911"/>
        <bgColor indexed="64"/>
      </patternFill>
    </fill>
    <fill>
      <patternFill patternType="solid">
        <fgColor theme="8"/>
        <bgColor indexed="64"/>
      </patternFill>
    </fill>
    <fill>
      <patternFill patternType="solid">
        <fgColor theme="4" tint="0.79998168889431442"/>
        <bgColor theme="4" tint="0.79998168889431442"/>
      </patternFill>
    </fill>
    <fill>
      <patternFill patternType="solid">
        <fgColor rgb="FFFFFF00"/>
        <bgColor indexed="64"/>
      </patternFill>
    </fill>
    <fill>
      <patternFill patternType="solid">
        <fgColor rgb="FFFF0000"/>
        <bgColor indexed="64"/>
      </patternFill>
    </fill>
    <fill>
      <patternFill patternType="solid">
        <fgColor rgb="FFFF0000"/>
        <bgColor theme="4" tint="0.79998168889431442"/>
      </patternFill>
    </fill>
    <fill>
      <patternFill patternType="solid">
        <fgColor theme="5" tint="-0.249977111117893"/>
        <bgColor indexed="64"/>
      </patternFill>
    </fill>
    <fill>
      <patternFill patternType="solid">
        <fgColor rgb="FFFFC000"/>
        <bgColor theme="4" tint="0.79998168889431442"/>
      </patternFill>
    </fill>
    <fill>
      <patternFill patternType="solid">
        <fgColor rgb="FFFFC000"/>
        <bgColor indexed="64"/>
      </patternFill>
    </fill>
    <fill>
      <patternFill patternType="solid">
        <fgColor theme="0"/>
        <bgColor indexed="64"/>
      </patternFill>
    </fill>
    <fill>
      <patternFill patternType="solid">
        <fgColor theme="4"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s>
  <cellStyleXfs count="4">
    <xf numFmtId="0" fontId="0" fillId="0" borderId="0"/>
    <xf numFmtId="9" fontId="21" fillId="0" borderId="0" applyFont="0" applyFill="0" applyBorder="0" applyAlignment="0" applyProtection="0"/>
    <xf numFmtId="0" fontId="22" fillId="0" borderId="0" applyNumberFormat="0" applyFill="0" applyBorder="0" applyAlignment="0" applyProtection="0"/>
    <xf numFmtId="44" fontId="21" fillId="0" borderId="0" applyFont="0" applyFill="0" applyBorder="0" applyAlignment="0" applyProtection="0"/>
  </cellStyleXfs>
  <cellXfs count="110">
    <xf numFmtId="0" fontId="0" fillId="0" borderId="0" xfId="0"/>
    <xf numFmtId="0" fontId="1" fillId="0" borderId="0" xfId="0" applyFont="1" applyAlignment="1">
      <alignment vertical="center"/>
    </xf>
    <xf numFmtId="0" fontId="0" fillId="0" borderId="0" xfId="0" applyAlignment="1">
      <alignment vertical="center"/>
    </xf>
    <xf numFmtId="0" fontId="2" fillId="0" borderId="0" xfId="0" applyFont="1" applyAlignment="1">
      <alignment vertical="center"/>
    </xf>
    <xf numFmtId="0" fontId="3" fillId="0" borderId="0" xfId="0" applyFont="1" applyAlignment="1">
      <alignment vertical="center"/>
    </xf>
    <xf numFmtId="0" fontId="0" fillId="0" borderId="0" xfId="0" applyAlignment="1">
      <alignment horizontal="center" vertical="center"/>
    </xf>
    <xf numFmtId="0" fontId="4" fillId="0" borderId="0" xfId="0" applyFont="1" applyAlignment="1">
      <alignment vertical="center"/>
    </xf>
    <xf numFmtId="0" fontId="5" fillId="0" borderId="0" xfId="0" applyFont="1" applyAlignment="1">
      <alignment vertical="center"/>
    </xf>
    <xf numFmtId="0" fontId="12" fillId="5"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4" fillId="5"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3" fillId="5" borderId="1" xfId="0" applyFont="1" applyFill="1" applyBorder="1" applyAlignment="1">
      <alignment horizontal="left" vertical="center" wrapText="1"/>
    </xf>
    <xf numFmtId="0" fontId="13" fillId="0" borderId="1" xfId="0" applyFont="1" applyBorder="1" applyAlignment="1">
      <alignment horizontal="left" vertical="center" wrapText="1"/>
    </xf>
    <xf numFmtId="0" fontId="16" fillId="0" borderId="1" xfId="0" applyFont="1" applyBorder="1" applyAlignment="1">
      <alignment horizontal="center" vertical="center" wrapText="1"/>
    </xf>
    <xf numFmtId="0" fontId="17" fillId="0" borderId="0" xfId="0" applyFont="1" applyAlignment="1">
      <alignment vertical="center"/>
    </xf>
    <xf numFmtId="0" fontId="12"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4" fillId="8" borderId="1" xfId="0" applyFont="1" applyFill="1" applyBorder="1" applyAlignment="1">
      <alignment horizontal="center" vertical="center" wrapText="1"/>
    </xf>
    <xf numFmtId="0" fontId="12" fillId="9" borderId="1" xfId="0" applyFont="1" applyFill="1" applyBorder="1" applyAlignment="1">
      <alignment horizontal="center" vertical="center" wrapText="1"/>
    </xf>
    <xf numFmtId="0" fontId="14" fillId="10" borderId="1" xfId="0" applyFont="1" applyFill="1" applyBorder="1" applyAlignment="1">
      <alignment horizontal="center" vertical="center" wrapText="1"/>
    </xf>
    <xf numFmtId="0" fontId="12" fillId="11" borderId="1" xfId="0" applyFont="1" applyFill="1" applyBorder="1" applyAlignment="1">
      <alignment horizontal="center" vertical="center" wrapText="1"/>
    </xf>
    <xf numFmtId="0" fontId="19" fillId="0" borderId="0" xfId="0" applyFont="1" applyAlignment="1">
      <alignment vertical="center"/>
    </xf>
    <xf numFmtId="0" fontId="10" fillId="2" borderId="3" xfId="0" applyFont="1" applyFill="1" applyBorder="1" applyAlignment="1">
      <alignment horizontal="center" vertical="center" wrapText="1"/>
    </xf>
    <xf numFmtId="0" fontId="12" fillId="8" borderId="1" xfId="0" applyFont="1" applyFill="1" applyBorder="1" applyAlignment="1">
      <alignment horizontal="center" vertical="center" wrapText="1"/>
    </xf>
    <xf numFmtId="0" fontId="12" fillId="0" borderId="2" xfId="0" applyFont="1" applyBorder="1" applyAlignment="1">
      <alignment horizontal="center" vertical="center" wrapText="1"/>
    </xf>
    <xf numFmtId="0" fontId="12" fillId="11" borderId="2" xfId="0" applyFont="1" applyFill="1" applyBorder="1" applyAlignment="1">
      <alignment horizontal="center" vertical="center" wrapText="1"/>
    </xf>
    <xf numFmtId="0" fontId="12" fillId="0" borderId="5" xfId="0" applyFont="1" applyBorder="1" applyAlignment="1">
      <alignment horizontal="center" vertical="center" wrapText="1"/>
    </xf>
    <xf numFmtId="0" fontId="12" fillId="0" borderId="5"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4" xfId="0" applyFont="1" applyFill="1" applyBorder="1" applyAlignment="1">
      <alignment vertical="center" wrapText="1"/>
    </xf>
    <xf numFmtId="0" fontId="13" fillId="0" borderId="4" xfId="0" applyFont="1" applyFill="1" applyBorder="1" applyAlignment="1">
      <alignment vertical="center" wrapText="1"/>
    </xf>
    <xf numFmtId="0" fontId="12" fillId="0" borderId="2"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vertical="center" wrapText="1"/>
    </xf>
    <xf numFmtId="0" fontId="13" fillId="0" borderId="1" xfId="0" applyFont="1" applyFill="1" applyBorder="1" applyAlignment="1">
      <alignment vertical="center" wrapText="1"/>
    </xf>
    <xf numFmtId="2" fontId="12" fillId="0" borderId="1" xfId="0" applyNumberFormat="1" applyFont="1" applyFill="1" applyBorder="1" applyAlignment="1">
      <alignment horizontal="center" vertical="center" wrapText="1"/>
    </xf>
    <xf numFmtId="14"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20" fillId="0" borderId="1" xfId="0" applyFont="1" applyFill="1" applyBorder="1" applyAlignment="1">
      <alignment horizontal="left" vertical="center"/>
    </xf>
    <xf numFmtId="0" fontId="12" fillId="0" borderId="1" xfId="0" applyFont="1" applyFill="1" applyBorder="1" applyAlignment="1">
      <alignment horizontal="justify" vertical="center" wrapText="1"/>
    </xf>
    <xf numFmtId="0" fontId="12" fillId="0" borderId="0" xfId="0" applyFont="1" applyFill="1" applyAlignment="1">
      <alignment vertical="center" wrapText="1"/>
    </xf>
    <xf numFmtId="0" fontId="12" fillId="0" borderId="1" xfId="0" applyFont="1" applyFill="1" applyBorder="1" applyAlignment="1">
      <alignment horizontal="left" vertical="center" wrapText="1"/>
    </xf>
    <xf numFmtId="0" fontId="15" fillId="0" borderId="1" xfId="0" applyFont="1" applyFill="1" applyBorder="1" applyAlignment="1">
      <alignment vertical="center" wrapText="1"/>
    </xf>
    <xf numFmtId="1" fontId="12" fillId="0" borderId="1" xfId="0" applyNumberFormat="1" applyFont="1" applyFill="1" applyBorder="1" applyAlignment="1">
      <alignment horizontal="center" vertical="center" wrapText="1"/>
    </xf>
    <xf numFmtId="0" fontId="18" fillId="0" borderId="2" xfId="0" applyFont="1" applyFill="1" applyBorder="1" applyAlignment="1">
      <alignment vertical="center" wrapText="1"/>
    </xf>
    <xf numFmtId="14" fontId="13"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2" xfId="0" applyFont="1" applyBorder="1" applyAlignment="1">
      <alignment horizontal="center" vertical="center" wrapText="1"/>
    </xf>
    <xf numFmtId="0" fontId="12" fillId="0" borderId="1" xfId="0" applyFont="1" applyBorder="1" applyAlignment="1">
      <alignment vertical="center" wrapText="1"/>
    </xf>
    <xf numFmtId="0" fontId="13" fillId="0" borderId="1" xfId="0" applyFont="1" applyFill="1" applyBorder="1" applyAlignment="1">
      <alignment vertical="center" wrapText="1"/>
    </xf>
    <xf numFmtId="0" fontId="12" fillId="0" borderId="1" xfId="0" applyFont="1" applyFill="1" applyBorder="1" applyAlignment="1">
      <alignment vertical="center" wrapText="1"/>
    </xf>
    <xf numFmtId="0" fontId="12" fillId="0" borderId="1" xfId="0" applyFont="1" applyFill="1" applyBorder="1" applyAlignment="1">
      <alignment horizontal="center" vertical="center" wrapText="1"/>
    </xf>
    <xf numFmtId="14" fontId="12" fillId="0" borderId="1" xfId="0" applyNumberFormat="1" applyFont="1" applyFill="1" applyBorder="1" applyAlignment="1">
      <alignment horizontal="center" vertical="center" wrapText="1"/>
    </xf>
    <xf numFmtId="0" fontId="12" fillId="0" borderId="6" xfId="0" applyFont="1" applyFill="1" applyBorder="1" applyAlignment="1">
      <alignment horizontal="center" vertical="center" wrapText="1"/>
    </xf>
    <xf numFmtId="0" fontId="10" fillId="2" borderId="3" xfId="0" applyFont="1" applyFill="1" applyBorder="1" applyAlignment="1" applyProtection="1">
      <alignment horizontal="center" vertical="center" wrapText="1"/>
      <protection locked="0"/>
    </xf>
    <xf numFmtId="9" fontId="12" fillId="0" borderId="3" xfId="1" applyFont="1" applyFill="1" applyBorder="1" applyAlignment="1">
      <alignment horizontal="center" vertical="center" wrapText="1"/>
    </xf>
    <xf numFmtId="0" fontId="12" fillId="0" borderId="3" xfId="0" applyFont="1" applyBorder="1" applyAlignment="1">
      <alignment horizontal="center" vertical="center" wrapText="1"/>
    </xf>
    <xf numFmtId="2" fontId="12" fillId="0" borderId="1" xfId="1" applyNumberFormat="1" applyFont="1" applyFill="1" applyBorder="1" applyAlignment="1">
      <alignment horizontal="center" vertical="center" wrapText="1"/>
    </xf>
    <xf numFmtId="164" fontId="12" fillId="0" borderId="1" xfId="0" applyNumberFormat="1" applyFont="1" applyBorder="1" applyAlignment="1">
      <alignment horizontal="center" vertical="center" wrapText="1"/>
    </xf>
    <xf numFmtId="0" fontId="12" fillId="0" borderId="1" xfId="0" applyFont="1" applyBorder="1" applyAlignment="1">
      <alignment horizontal="left" vertical="center" wrapText="1"/>
    </xf>
    <xf numFmtId="0" fontId="12" fillId="0" borderId="1" xfId="0" applyFont="1" applyBorder="1" applyAlignment="1">
      <alignment horizontal="left" vertical="center" wrapText="1"/>
    </xf>
    <xf numFmtId="0" fontId="12" fillId="0" borderId="1" xfId="0" applyFont="1" applyBorder="1" applyAlignment="1">
      <alignment horizontal="left" vertical="center" wrapText="1"/>
    </xf>
    <xf numFmtId="0" fontId="12" fillId="0" borderId="1" xfId="0" applyFont="1" applyBorder="1" applyAlignment="1">
      <alignment horizontal="left" vertical="center" wrapText="1"/>
    </xf>
    <xf numFmtId="0" fontId="12" fillId="0" borderId="1" xfId="0" applyFont="1" applyBorder="1" applyAlignment="1">
      <alignment horizontal="left" vertical="center" wrapText="1"/>
    </xf>
    <xf numFmtId="0" fontId="12" fillId="13" borderId="1" xfId="0" applyFont="1" applyFill="1" applyBorder="1" applyAlignment="1">
      <alignment horizontal="center" vertical="center" wrapText="1"/>
    </xf>
    <xf numFmtId="0" fontId="12" fillId="13"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2" fillId="12" borderId="1" xfId="0" applyFont="1" applyFill="1" applyBorder="1" applyAlignment="1">
      <alignment horizontal="center" vertical="center" wrapText="1"/>
    </xf>
    <xf numFmtId="0" fontId="12" fillId="13" borderId="1" xfId="0" applyFont="1" applyFill="1" applyBorder="1" applyAlignment="1">
      <alignment horizontal="center" vertical="center" wrapText="1"/>
    </xf>
    <xf numFmtId="0" fontId="12" fillId="12" borderId="1" xfId="0" applyFont="1" applyFill="1" applyBorder="1" applyAlignment="1">
      <alignment horizontal="center" vertical="center" wrapText="1"/>
    </xf>
    <xf numFmtId="0" fontId="12" fillId="12"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2" fillId="0" borderId="1" xfId="0" applyFont="1" applyBorder="1" applyAlignment="1">
      <alignment horizontal="left" vertical="center" wrapText="1"/>
    </xf>
    <xf numFmtId="0" fontId="12" fillId="0" borderId="1" xfId="0" applyFont="1" applyBorder="1" applyAlignment="1">
      <alignment horizontal="center" vertical="center" wrapText="1"/>
    </xf>
    <xf numFmtId="0" fontId="12" fillId="7"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2" fillId="0" borderId="1" xfId="0" applyFont="1" applyBorder="1" applyAlignment="1">
      <alignment horizontal="justify" vertical="center" wrapText="1"/>
    </xf>
    <xf numFmtId="0" fontId="12" fillId="0" borderId="1" xfId="0" applyFont="1" applyBorder="1" applyAlignment="1">
      <alignment horizontal="justify" vertical="center" wrapText="1"/>
    </xf>
    <xf numFmtId="0" fontId="12" fillId="0" borderId="1" xfId="0" applyFont="1" applyBorder="1" applyAlignment="1">
      <alignment horizontal="justify" vertical="center" wrapText="1"/>
    </xf>
    <xf numFmtId="0" fontId="12" fillId="0" borderId="1" xfId="0" applyFont="1" applyBorder="1" applyAlignment="1">
      <alignment horizontal="justify" vertical="center" wrapText="1"/>
    </xf>
    <xf numFmtId="0" fontId="12" fillId="0" borderId="1" xfId="0" applyFont="1" applyBorder="1" applyAlignment="1">
      <alignment horizontal="justify" vertical="center" wrapText="1"/>
    </xf>
    <xf numFmtId="0" fontId="12" fillId="7" borderId="1" xfId="0" applyFont="1" applyFill="1" applyBorder="1" applyAlignment="1">
      <alignment horizontal="center" vertical="center" wrapText="1"/>
    </xf>
    <xf numFmtId="0" fontId="12" fillId="0" borderId="1" xfId="0" applyFont="1" applyBorder="1" applyAlignment="1">
      <alignment horizontal="justify" vertical="center" wrapText="1"/>
    </xf>
    <xf numFmtId="0" fontId="12" fillId="0" borderId="1" xfId="0" applyFont="1" applyFill="1" applyBorder="1" applyAlignment="1">
      <alignment horizontal="center" vertical="center" wrapText="1"/>
    </xf>
    <xf numFmtId="0" fontId="23" fillId="0" borderId="1" xfId="0" applyFont="1" applyBorder="1" applyAlignment="1">
      <alignment horizontal="left" vertical="center" wrapText="1"/>
    </xf>
    <xf numFmtId="0" fontId="23" fillId="0" borderId="1" xfId="0" applyFont="1" applyBorder="1" applyAlignment="1">
      <alignment horizontal="left" vertical="center" wrapText="1"/>
    </xf>
    <xf numFmtId="0" fontId="12" fillId="7" borderId="1" xfId="0" applyFont="1" applyFill="1" applyBorder="1" applyAlignment="1">
      <alignment horizontal="center" vertical="center" wrapText="1"/>
    </xf>
    <xf numFmtId="9" fontId="12" fillId="0" borderId="3" xfId="1" applyFont="1" applyFill="1" applyBorder="1" applyAlignment="1">
      <alignment horizontal="center" vertical="center" wrapText="1"/>
    </xf>
    <xf numFmtId="0" fontId="23" fillId="0" borderId="1" xfId="0" applyFont="1" applyBorder="1" applyAlignment="1">
      <alignment horizontal="left" vertical="center" wrapText="1"/>
    </xf>
    <xf numFmtId="0" fontId="0" fillId="0" borderId="0" xfId="0" applyAlignment="1">
      <alignment wrapText="1"/>
    </xf>
    <xf numFmtId="9" fontId="12" fillId="0" borderId="1" xfId="1" applyFont="1" applyFill="1" applyBorder="1" applyAlignment="1">
      <alignment horizontal="center" vertical="center" wrapText="1"/>
    </xf>
    <xf numFmtId="1" fontId="12" fillId="0" borderId="1" xfId="1" applyNumberFormat="1" applyFont="1" applyFill="1" applyBorder="1" applyAlignment="1">
      <alignment horizontal="center" vertical="center" wrapText="1"/>
    </xf>
    <xf numFmtId="0" fontId="25" fillId="0" borderId="1" xfId="0" applyFont="1" applyBorder="1" applyAlignment="1">
      <alignment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cellXfs>
  <cellStyles count="4">
    <cellStyle name="Hyperlink" xfId="2" xr:uid="{29797BE7-3E2A-4649-8777-B3C3311D3D53}"/>
    <cellStyle name="Moneda 2" xfId="3" xr:uid="{A0B4D676-C27A-4086-BEFA-96B8BF4D7B36}"/>
    <cellStyle name="Normal" xfId="0" builtinId="0"/>
    <cellStyle name="Porcentaje" xfId="1" builtinId="5"/>
  </cellStyles>
  <dxfs count="31">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Calibri"/>
        <family val="2"/>
        <scheme val="minor"/>
      </font>
      <numFmt numFmtId="19" formatCode="d/mm/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center"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8"/>
        <color theme="0"/>
        <name val="Calibri"/>
        <family val="2"/>
        <scheme val="none"/>
      </font>
      <fill>
        <patternFill patternType="solid">
          <fgColor indexed="64"/>
          <bgColor rgb="FF00B050"/>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Users/amsanabriaa/Downloads/Indicadores%20PDI%202022-2026%20V4%20-%2005%20mayo%20de%20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dagogicaedu-my.sharepoint.com/personal/jeespitias_upn_edu_co/Documents/Documentos/JhonE/PDI/PDI%202020-2026/Indicadores%20PDI%202022-2026%20V4%20-%2017Abr2023%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Abr2023"/>
      <sheetName val="Bateria PDI"/>
      <sheetName val="Cuadros PDI"/>
      <sheetName val="Estructura"/>
      <sheetName val="Hoja2"/>
      <sheetName val="eliminados"/>
      <sheetName val="Listas"/>
    </sheetNames>
    <sheetDataSet>
      <sheetData sheetId="0"/>
      <sheetData sheetId="1"/>
      <sheetData sheetId="2"/>
      <sheetData sheetId="3"/>
      <sheetData sheetId="4"/>
      <sheetData sheetId="5"/>
      <sheetData sheetId="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9AC4486-7B88-43AB-A694-DF08596A11BD}" name="Tabla6" displayName="Tabla6" ref="A4:Z139" totalsRowShown="0" headerRowDxfId="30" dataDxfId="28" headerRowBorderDxfId="29" tableBorderDxfId="27" totalsRowBorderDxfId="26">
  <autoFilter ref="A4:Z139" xr:uid="{D9AC4486-7B88-43AB-A694-DF08596A11BD}">
    <filterColumn colId="23">
      <filters>
        <filter val="0"/>
        <filter val="1"/>
        <filter val="1%"/>
        <filter val="10"/>
        <filter val="100"/>
        <filter val="1013"/>
        <filter val="1045"/>
        <filter val="11"/>
        <filter val="112"/>
        <filter val="1125"/>
        <filter val="118"/>
        <filter val="13"/>
        <filter val="14,29"/>
        <filter val="15"/>
        <filter val="16"/>
        <filter val="176"/>
        <filter val="18"/>
        <filter val="18,09"/>
        <filter val="19"/>
        <filter val="192"/>
        <filter val="2"/>
        <filter val="2,81"/>
        <filter val="20"/>
        <filter val="21,5"/>
        <filter val="226"/>
        <filter val="23"/>
        <filter val="23,7"/>
        <filter val="232"/>
        <filter val="25"/>
        <filter val="27"/>
        <filter val="29"/>
        <filter val="3"/>
        <filter val="315"/>
        <filter val="32"/>
        <filter val="321"/>
        <filter val="33"/>
        <filter val="335"/>
        <filter val="34"/>
        <filter val="3785"/>
        <filter val="383"/>
        <filter val="3905"/>
        <filter val="4"/>
        <filter val="40"/>
        <filter val="44"/>
        <filter val="45"/>
        <filter val="48"/>
        <filter val="48,71"/>
        <filter val="5"/>
        <filter val="50"/>
        <filter val="536"/>
        <filter val="54"/>
        <filter val="56"/>
        <filter val="57"/>
        <filter val="6"/>
        <filter val="6,45"/>
        <filter val="60"/>
        <filter val="66"/>
        <filter val="68"/>
        <filter val="69"/>
        <filter val="7"/>
        <filter val="70"/>
        <filter val="75"/>
        <filter val="793"/>
        <filter val="8"/>
        <filter val="80"/>
        <filter val="80,56"/>
        <filter val="82"/>
        <filter val="82,2"/>
        <filter val="83"/>
        <filter val="8594"/>
        <filter val="86"/>
        <filter val="87"/>
        <filter val="9"/>
        <filter val="94"/>
        <filter val="945"/>
        <filter val="98"/>
        <filter val="99"/>
      </filters>
    </filterColumn>
  </autoFilter>
  <tableColumns count="26">
    <tableColumn id="1" xr3:uid="{80CE095E-4D34-4766-861C-B6A9EB314276}" name="No. Ant" dataDxfId="25"/>
    <tableColumn id="21" xr3:uid="{D4401A14-4DF8-4058-84DC-886DB1F4E35D}" name="NO." dataDxfId="24"/>
    <tableColumn id="2" xr3:uid="{E9EB7D11-75D3-47EF-B15E-3C5A22E7A00A}" name="EJES" dataDxfId="23"/>
    <tableColumn id="3" xr3:uid="{6AE347F5-73EB-4713-964B-FDC000FCA806}" name="PROGRAMAS" dataDxfId="22"/>
    <tableColumn id="4" xr3:uid="{BF4EB313-0D9E-4467-89DB-60ED5EA7A7E5}" name="PROYECTOS ESTRATÉGICOS" dataDxfId="21"/>
    <tableColumn id="5" xr3:uid="{98ECBD9B-B372-43F7-8E28-32A6B0AC8FF7}" name="INDICADOR" dataDxfId="20"/>
    <tableColumn id="22" xr3:uid="{E50149E8-4468-442D-99CA-849ADC88561B}" name="Tipo de Incidencia Estratégica" dataDxfId="19"/>
    <tableColumn id="6" xr3:uid="{D4ECD724-AFEB-4598-80CA-7AE1D3D00F1A}" name="Fórmula del Indicador" dataDxfId="18"/>
    <tableColumn id="7" xr3:uid="{45A4E83C-BE32-44CE-BC13-261154E37F0E}" name="INVOLUCRADOS" dataDxfId="17"/>
    <tableColumn id="8" xr3:uid="{E7574C5E-7275-4D85-8ABA-B6469CA78028}" name="Líder PDI" dataDxfId="16"/>
    <tableColumn id="9" xr3:uid="{24FEE352-BC8E-41B9-A7BC-4736F6F2ADA1}" name="RESPONSABLE ÚNICO" dataDxfId="15"/>
    <tableColumn id="10" xr3:uid="{64A4AA12-D543-43D0-B51E-3EBCC7B2D7B4}" name="Proceso" dataDxfId="14"/>
    <tableColumn id="23" xr3:uid="{33C0958A-6734-4D2F-B2B0-8D7642482033}" name="CANTIDAD PDI" dataDxfId="13"/>
    <tableColumn id="11" xr3:uid="{EEBBAD0A-92F9-4473-846D-A54A75C167ED}" name="UD. MEDIDA" dataDxfId="12"/>
    <tableColumn id="13" xr3:uid="{5FA986C7-5DBF-4D21-8D9F-89A4C178A5C1}" name="Meta PDI" dataDxfId="11">
      <calculatedColumnFormula>IF(M5="","",(M5&amp;" "&amp;N5))</calculatedColumnFormula>
    </tableColumn>
    <tableColumn id="14" xr3:uid="{4D25E820-523F-404D-8FF3-725307A98943}" name="TIPO DE MEDICIÓN" dataDxfId="10"/>
    <tableColumn id="15" xr3:uid="{0A8C7AFC-8512-4B93-AB72-9C73157E6A92}" name="LB (2022)" dataDxfId="9"/>
    <tableColumn id="16" xr3:uid="{978AE6E6-924D-4997-B411-3ED229D41681}" name="Fecha Línea Base" dataDxfId="8"/>
    <tableColumn id="17" xr3:uid="{F8D66BBC-3718-461D-AF7D-410C1F62C661}" name="Meta 2023" dataDxfId="7"/>
    <tableColumn id="18" xr3:uid="{167B88BB-1EE9-4BAD-BBCC-634CBF01F64A}" name="Meta 2024" dataDxfId="6"/>
    <tableColumn id="19" xr3:uid="{7FC73252-F8E8-4246-9C18-4CF5857A3E8C}" name="Meta 2025" dataDxfId="5"/>
    <tableColumn id="20" xr3:uid="{4C76F94B-CEE7-404A-9A4D-026F30C47FD1}" name="Meta 2026" dataDxfId="4"/>
    <tableColumn id="37" xr3:uid="{A93F65C2-88DD-47DE-AA7D-E83CC2BC3B10}" name="Ajuste Final 21 de noviembre 2024" dataDxfId="3"/>
    <tableColumn id="12" xr3:uid="{C9C4EE12-910D-4B2A-BBC2-F4C45D258424}" name="LOGRO UNICAMENTE_x000a_VIGENCIA 2024" dataDxfId="2"/>
    <tableColumn id="24" xr3:uid="{F0E7C957-9335-4AA5-BE63-ABC1A7CE6345}" name="% Logro 2024" dataDxfId="1">
      <calculatedColumnFormula>IF(T5=0," ",IF((X5/T5)&gt;1,1,(X5/T5)))</calculatedColumnFormula>
    </tableColumn>
    <tableColumn id="25" xr3:uid="{7DAF63E1-5AEA-4C2A-B7C0-E46AB8B597FF}" name="Justificación y/o Descripción del Logro o de las dificultades para lograr la meta 2024"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D9E50-7E60-4552-8560-1658F0F993C9}">
  <sheetPr>
    <pageSetUpPr fitToPage="1"/>
  </sheetPr>
  <dimension ref="A1:Z139"/>
  <sheetViews>
    <sheetView tabSelected="1" topLeftCell="B4" zoomScale="90" zoomScaleNormal="90" workbookViewId="0">
      <pane xSplit="5" ySplit="1" topLeftCell="K5" activePane="bottomRight" state="frozen"/>
      <selection pane="topRight" activeCell="G4" sqref="G4"/>
      <selection pane="bottomLeft" activeCell="B5" sqref="B5"/>
      <selection pane="bottomRight" activeCell="X4" sqref="X4"/>
    </sheetView>
  </sheetViews>
  <sheetFormatPr baseColWidth="10" defaultColWidth="11.42578125" defaultRowHeight="15.75" customHeight="1"/>
  <cols>
    <col min="1" max="1" width="1.42578125" style="2" customWidth="1"/>
    <col min="2" max="2" width="6.28515625" style="2" customWidth="1"/>
    <col min="3" max="3" width="13.28515625" style="2" customWidth="1"/>
    <col min="4" max="4" width="16.42578125" style="2" customWidth="1"/>
    <col min="5" max="5" width="22.7109375" style="2" customWidth="1"/>
    <col min="6" max="6" width="26.85546875" style="3" customWidth="1"/>
    <col min="7" max="7" width="14.28515625" style="3" customWidth="1"/>
    <col min="8" max="8" width="24.5703125" style="4" customWidth="1"/>
    <col min="9" max="9" width="23.85546875" style="2" customWidth="1"/>
    <col min="10" max="10" width="11.42578125" style="2"/>
    <col min="11" max="11" width="16.85546875" style="2" customWidth="1"/>
    <col min="12" max="12" width="11.42578125" style="2"/>
    <col min="13" max="13" width="0" style="2" hidden="1" customWidth="1"/>
    <col min="14" max="15" width="11.42578125" style="2" hidden="1" customWidth="1"/>
    <col min="16" max="16" width="15.28515625" style="2" hidden="1" customWidth="1"/>
    <col min="17" max="17" width="0" style="5" hidden="1" customWidth="1"/>
    <col min="18" max="18" width="14.140625" style="2" hidden="1" customWidth="1"/>
    <col min="19" max="19" width="11.42578125" style="2" hidden="1" customWidth="1"/>
    <col min="20" max="20" width="11.42578125" style="2"/>
    <col min="21" max="22" width="11.42578125" style="2" customWidth="1"/>
    <col min="23" max="25" width="11.42578125" style="2"/>
    <col min="26" max="26" width="16.5703125" style="2" customWidth="1"/>
    <col min="27" max="16384" width="11.42578125" style="2"/>
  </cols>
  <sheetData>
    <row r="1" spans="1:26" ht="21" hidden="1">
      <c r="A1" s="1"/>
      <c r="B1" s="1" t="s">
        <v>0</v>
      </c>
    </row>
    <row r="2" spans="1:26" hidden="1">
      <c r="A2" s="6"/>
      <c r="B2" s="7" t="s">
        <v>1</v>
      </c>
    </row>
    <row r="3" spans="1:26" ht="14.25" hidden="1" customHeight="1"/>
    <row r="4" spans="1:26" ht="76.5">
      <c r="A4" s="21" t="s">
        <v>2</v>
      </c>
      <c r="B4" s="21" t="s">
        <v>3</v>
      </c>
      <c r="C4" s="22" t="s">
        <v>4</v>
      </c>
      <c r="D4" s="22" t="s">
        <v>5</v>
      </c>
      <c r="E4" s="22" t="s">
        <v>6</v>
      </c>
      <c r="F4" s="23" t="s">
        <v>7</v>
      </c>
      <c r="G4" s="24" t="s">
        <v>8</v>
      </c>
      <c r="H4" s="24" t="s">
        <v>9</v>
      </c>
      <c r="I4" s="25" t="s">
        <v>10</v>
      </c>
      <c r="J4" s="26" t="s">
        <v>11</v>
      </c>
      <c r="K4" s="25" t="s">
        <v>12</v>
      </c>
      <c r="L4" s="25" t="s">
        <v>13</v>
      </c>
      <c r="M4" s="25" t="s">
        <v>14</v>
      </c>
      <c r="N4" s="25" t="s">
        <v>15</v>
      </c>
      <c r="O4" s="27" t="s">
        <v>16</v>
      </c>
      <c r="P4" s="25" t="s">
        <v>17</v>
      </c>
      <c r="Q4" s="25" t="s">
        <v>18</v>
      </c>
      <c r="R4" s="25" t="s">
        <v>19</v>
      </c>
      <c r="S4" s="27" t="s">
        <v>20</v>
      </c>
      <c r="T4" s="27" t="s">
        <v>21</v>
      </c>
      <c r="U4" s="27" t="s">
        <v>22</v>
      </c>
      <c r="V4" s="27" t="s">
        <v>23</v>
      </c>
      <c r="W4" s="33" t="s">
        <v>690</v>
      </c>
      <c r="X4" s="67" t="s">
        <v>686</v>
      </c>
      <c r="Y4" s="33" t="s">
        <v>687</v>
      </c>
      <c r="Z4" s="67" t="s">
        <v>688</v>
      </c>
    </row>
    <row r="5" spans="1:26" ht="213.75">
      <c r="A5" s="8">
        <v>9</v>
      </c>
      <c r="B5" s="43">
        <v>1</v>
      </c>
      <c r="C5" s="44" t="s">
        <v>24</v>
      </c>
      <c r="D5" s="44" t="s">
        <v>25</v>
      </c>
      <c r="E5" s="45" t="s">
        <v>26</v>
      </c>
      <c r="F5" s="45" t="s">
        <v>27</v>
      </c>
      <c r="G5" s="45" t="s">
        <v>28</v>
      </c>
      <c r="H5" s="45" t="s">
        <v>29</v>
      </c>
      <c r="I5" s="44" t="s">
        <v>30</v>
      </c>
      <c r="J5" s="44" t="s">
        <v>31</v>
      </c>
      <c r="K5" s="44" t="s">
        <v>31</v>
      </c>
      <c r="L5" s="44" t="s">
        <v>32</v>
      </c>
      <c r="M5" s="43">
        <v>450</v>
      </c>
      <c r="N5" s="44" t="s">
        <v>33</v>
      </c>
      <c r="O5" s="44" t="str">
        <f>IF(M5="","",(M5&amp;" "&amp;N5))</f>
        <v>450 participantes del plan de formación y desarrollo profesoral</v>
      </c>
      <c r="P5" s="44" t="s">
        <v>34</v>
      </c>
      <c r="Q5" s="43">
        <v>150</v>
      </c>
      <c r="R5" s="47">
        <v>44926</v>
      </c>
      <c r="S5" s="43">
        <v>150</v>
      </c>
      <c r="T5" s="43">
        <v>200</v>
      </c>
      <c r="U5" s="43">
        <v>350</v>
      </c>
      <c r="V5" s="43">
        <v>450</v>
      </c>
      <c r="W5" s="50" t="s">
        <v>140</v>
      </c>
      <c r="X5" s="50">
        <v>335</v>
      </c>
      <c r="Y5" s="68">
        <f>IF(T5=0," ",IF((X5/T5)&gt;1,1,(X5/T5)))</f>
        <v>1</v>
      </c>
      <c r="Z5" s="69" t="s">
        <v>781</v>
      </c>
    </row>
    <row r="6" spans="1:26" ht="191.25">
      <c r="A6" s="10" t="s">
        <v>35</v>
      </c>
      <c r="B6" s="43">
        <v>2</v>
      </c>
      <c r="C6" s="44" t="s">
        <v>24</v>
      </c>
      <c r="D6" s="44" t="s">
        <v>25</v>
      </c>
      <c r="E6" s="45" t="s">
        <v>36</v>
      </c>
      <c r="F6" s="45" t="s">
        <v>37</v>
      </c>
      <c r="G6" s="45" t="s">
        <v>28</v>
      </c>
      <c r="H6" s="45" t="s">
        <v>38</v>
      </c>
      <c r="I6" s="44" t="s">
        <v>39</v>
      </c>
      <c r="J6" s="44" t="s">
        <v>31</v>
      </c>
      <c r="K6" s="44" t="s">
        <v>31</v>
      </c>
      <c r="L6" s="44" t="s">
        <v>32</v>
      </c>
      <c r="M6" s="46">
        <f>((216-12)/216)*100</f>
        <v>94.444444444444443</v>
      </c>
      <c r="N6" s="44" t="s">
        <v>40</v>
      </c>
      <c r="O6" s="44" t="str">
        <f>IF(M6="","",((ROUND(M6,2))&amp;" "&amp;N6))</f>
        <v>94,44 % de planta docente UPN cubierta</v>
      </c>
      <c r="P6" s="44" t="s">
        <v>34</v>
      </c>
      <c r="Q6" s="46">
        <f>((216-32)/216)*100</f>
        <v>85.18518518518519</v>
      </c>
      <c r="R6" s="47">
        <v>44926</v>
      </c>
      <c r="S6" s="46">
        <f>((216-32)/216)*100</f>
        <v>85.18518518518519</v>
      </c>
      <c r="T6" s="46">
        <f>((216-26)/216)*100</f>
        <v>87.962962962962962</v>
      </c>
      <c r="U6" s="46" t="s">
        <v>389</v>
      </c>
      <c r="V6" s="46" t="s">
        <v>389</v>
      </c>
      <c r="W6" s="43" t="s">
        <v>587</v>
      </c>
      <c r="X6" s="70">
        <f>(174/216)*100</f>
        <v>80.555555555555557</v>
      </c>
      <c r="Y6" s="68">
        <f t="shared" ref="Y6:Y69" si="0">IF(T6=0," ",IF((X6/T6)&gt;1,1,(X6/T6)))</f>
        <v>0.9157894736842106</v>
      </c>
      <c r="Z6" s="9" t="s">
        <v>691</v>
      </c>
    </row>
    <row r="7" spans="1:26" s="32" customFormat="1" ht="80.25" customHeight="1">
      <c r="A7" s="34" t="s">
        <v>35</v>
      </c>
      <c r="B7" s="43">
        <v>3</v>
      </c>
      <c r="C7" s="44" t="s">
        <v>24</v>
      </c>
      <c r="D7" s="44" t="s">
        <v>25</v>
      </c>
      <c r="E7" s="45" t="s">
        <v>36</v>
      </c>
      <c r="F7" s="45" t="s">
        <v>41</v>
      </c>
      <c r="G7" s="45" t="s">
        <v>28</v>
      </c>
      <c r="H7" s="45" t="s">
        <v>42</v>
      </c>
      <c r="I7" s="44" t="s">
        <v>43</v>
      </c>
      <c r="J7" s="44" t="s">
        <v>44</v>
      </c>
      <c r="K7" s="44" t="s">
        <v>45</v>
      </c>
      <c r="L7" s="44" t="s">
        <v>46</v>
      </c>
      <c r="M7" s="46">
        <f>((120-9)/120)*100</f>
        <v>92.5</v>
      </c>
      <c r="N7" s="44" t="s">
        <v>47</v>
      </c>
      <c r="O7" s="44" t="str">
        <f>IF(M7="","",((ROUND(M7,2))&amp;" "&amp;N7))</f>
        <v>92,5 % de planta docente IPN cubierta</v>
      </c>
      <c r="P7" s="44" t="s">
        <v>34</v>
      </c>
      <c r="Q7" s="46">
        <f>((120-29)/120)*100</f>
        <v>75.833333333333329</v>
      </c>
      <c r="R7" s="47">
        <v>44926</v>
      </c>
      <c r="S7" s="46">
        <v>75.833333333333329</v>
      </c>
      <c r="T7" s="46">
        <v>75.83</v>
      </c>
      <c r="U7" s="46" t="s">
        <v>389</v>
      </c>
      <c r="V7" s="46" t="s">
        <v>389</v>
      </c>
      <c r="W7" s="43" t="s">
        <v>587</v>
      </c>
      <c r="X7" s="109">
        <v>70</v>
      </c>
      <c r="Y7" s="68">
        <f t="shared" si="0"/>
        <v>0.9231174996703152</v>
      </c>
      <c r="Z7" s="109" t="s">
        <v>802</v>
      </c>
    </row>
    <row r="8" spans="1:26" ht="180">
      <c r="A8" s="9">
        <v>23</v>
      </c>
      <c r="B8" s="43">
        <v>4</v>
      </c>
      <c r="C8" s="44" t="s">
        <v>48</v>
      </c>
      <c r="D8" s="44" t="s">
        <v>49</v>
      </c>
      <c r="E8" s="45" t="s">
        <v>50</v>
      </c>
      <c r="F8" s="45" t="s">
        <v>51</v>
      </c>
      <c r="G8" s="45" t="s">
        <v>28</v>
      </c>
      <c r="H8" s="45" t="s">
        <v>52</v>
      </c>
      <c r="I8" s="44" t="s">
        <v>53</v>
      </c>
      <c r="J8" s="44" t="s">
        <v>54</v>
      </c>
      <c r="K8" s="43" t="s">
        <v>58</v>
      </c>
      <c r="L8" s="44" t="s">
        <v>56</v>
      </c>
      <c r="M8" s="43">
        <v>266</v>
      </c>
      <c r="N8" s="44" t="s">
        <v>57</v>
      </c>
      <c r="O8" s="44" t="str">
        <f t="shared" ref="O8:O29" si="1">IF(M8="","",(M8&amp;" "&amp;N8))</f>
        <v>266 Grupos inscritos</v>
      </c>
      <c r="P8" s="44" t="s">
        <v>34</v>
      </c>
      <c r="Q8" s="43">
        <v>100</v>
      </c>
      <c r="R8" s="47">
        <v>44926</v>
      </c>
      <c r="S8" s="43">
        <v>200</v>
      </c>
      <c r="T8" s="43">
        <v>220</v>
      </c>
      <c r="U8" s="43">
        <v>242</v>
      </c>
      <c r="V8" s="43">
        <v>266</v>
      </c>
      <c r="W8" s="43" t="s">
        <v>588</v>
      </c>
      <c r="X8" s="64">
        <v>383</v>
      </c>
      <c r="Y8" s="68">
        <f t="shared" si="0"/>
        <v>1</v>
      </c>
      <c r="Z8" s="89" t="s">
        <v>732</v>
      </c>
    </row>
    <row r="9" spans="1:26" ht="360">
      <c r="A9" s="8">
        <v>26</v>
      </c>
      <c r="B9" s="43">
        <v>5</v>
      </c>
      <c r="C9" s="44" t="s">
        <v>48</v>
      </c>
      <c r="D9" s="44" t="s">
        <v>49</v>
      </c>
      <c r="E9" s="45" t="s">
        <v>59</v>
      </c>
      <c r="F9" s="45" t="s">
        <v>62</v>
      </c>
      <c r="G9" s="45" t="s">
        <v>28</v>
      </c>
      <c r="H9" s="45" t="s">
        <v>63</v>
      </c>
      <c r="I9" s="44" t="s">
        <v>60</v>
      </c>
      <c r="J9" s="44" t="s">
        <v>31</v>
      </c>
      <c r="K9" s="44" t="s">
        <v>31</v>
      </c>
      <c r="L9" s="44" t="s">
        <v>32</v>
      </c>
      <c r="M9" s="43">
        <v>40</v>
      </c>
      <c r="N9" s="44" t="s">
        <v>640</v>
      </c>
      <c r="O9" s="44" t="str">
        <f t="shared" si="1"/>
        <v>40 % programas  académicos que diversifican sus modalidades y metodologías</v>
      </c>
      <c r="P9" s="44" t="s">
        <v>34</v>
      </c>
      <c r="Q9" s="43" t="s">
        <v>389</v>
      </c>
      <c r="R9" s="43" t="s">
        <v>389</v>
      </c>
      <c r="S9" s="43">
        <v>10</v>
      </c>
      <c r="T9" s="43">
        <v>20</v>
      </c>
      <c r="U9" s="43">
        <v>30</v>
      </c>
      <c r="V9" s="43">
        <v>40</v>
      </c>
      <c r="W9" s="43" t="s">
        <v>627</v>
      </c>
      <c r="X9" s="71">
        <f>(9/38)*100</f>
        <v>23.684210526315788</v>
      </c>
      <c r="Y9" s="68">
        <f t="shared" si="0"/>
        <v>1</v>
      </c>
      <c r="Z9" s="9" t="s">
        <v>692</v>
      </c>
    </row>
    <row r="10" spans="1:26" ht="409.5">
      <c r="A10" s="11" t="s">
        <v>35</v>
      </c>
      <c r="B10" s="43">
        <v>6</v>
      </c>
      <c r="C10" s="44" t="s">
        <v>48</v>
      </c>
      <c r="D10" s="44" t="s">
        <v>49</v>
      </c>
      <c r="E10" s="45" t="s">
        <v>59</v>
      </c>
      <c r="F10" s="45" t="s">
        <v>64</v>
      </c>
      <c r="G10" s="45" t="s">
        <v>28</v>
      </c>
      <c r="H10" s="45" t="s">
        <v>67</v>
      </c>
      <c r="I10" s="44" t="s">
        <v>65</v>
      </c>
      <c r="J10" s="44" t="s">
        <v>31</v>
      </c>
      <c r="K10" s="44" t="s">
        <v>31</v>
      </c>
      <c r="L10" s="44" t="s">
        <v>32</v>
      </c>
      <c r="M10" s="43">
        <v>120</v>
      </c>
      <c r="N10" s="44" t="s">
        <v>66</v>
      </c>
      <c r="O10" s="44" t="str">
        <f t="shared" si="1"/>
        <v>120 
Municipios con presencia Institucional UPN</v>
      </c>
      <c r="P10" s="44" t="s">
        <v>34</v>
      </c>
      <c r="Q10" s="43">
        <v>20</v>
      </c>
      <c r="R10" s="47">
        <v>44926</v>
      </c>
      <c r="S10" s="43">
        <v>80</v>
      </c>
      <c r="T10" s="43">
        <v>100</v>
      </c>
      <c r="U10" s="43">
        <v>110</v>
      </c>
      <c r="V10" s="43">
        <v>120</v>
      </c>
      <c r="W10" s="43" t="s">
        <v>627</v>
      </c>
      <c r="X10" s="9">
        <v>94</v>
      </c>
      <c r="Y10" s="68">
        <f t="shared" si="0"/>
        <v>0.94</v>
      </c>
      <c r="Z10" s="9" t="s">
        <v>693</v>
      </c>
    </row>
    <row r="11" spans="1:26" ht="236.25">
      <c r="A11" s="10" t="s">
        <v>35</v>
      </c>
      <c r="B11" s="43">
        <v>7</v>
      </c>
      <c r="C11" s="44" t="s">
        <v>48</v>
      </c>
      <c r="D11" s="44" t="s">
        <v>49</v>
      </c>
      <c r="E11" s="45" t="s">
        <v>59</v>
      </c>
      <c r="F11" s="45" t="s">
        <v>68</v>
      </c>
      <c r="G11" s="45" t="s">
        <v>28</v>
      </c>
      <c r="H11" s="45" t="s">
        <v>71</v>
      </c>
      <c r="I11" s="44" t="s">
        <v>39</v>
      </c>
      <c r="J11" s="44" t="s">
        <v>31</v>
      </c>
      <c r="K11" s="44" t="s">
        <v>31</v>
      </c>
      <c r="L11" s="44" t="s">
        <v>32</v>
      </c>
      <c r="M11" s="43">
        <v>900</v>
      </c>
      <c r="N11" s="44" t="s">
        <v>69</v>
      </c>
      <c r="O11" s="44" t="str">
        <f t="shared" si="1"/>
        <v>900 Cupos nuevos  en los programas ofertados por la UPN</v>
      </c>
      <c r="P11" s="44" t="s">
        <v>70</v>
      </c>
      <c r="Q11" s="43" t="s">
        <v>389</v>
      </c>
      <c r="R11" s="43" t="s">
        <v>389</v>
      </c>
      <c r="S11" s="43">
        <v>0</v>
      </c>
      <c r="T11" s="43">
        <v>300</v>
      </c>
      <c r="U11" s="43">
        <v>300</v>
      </c>
      <c r="V11" s="43">
        <v>300</v>
      </c>
      <c r="W11" s="43" t="s">
        <v>627</v>
      </c>
      <c r="X11" s="9">
        <v>536</v>
      </c>
      <c r="Y11" s="68">
        <f t="shared" si="0"/>
        <v>1</v>
      </c>
      <c r="Z11" s="9" t="s">
        <v>694</v>
      </c>
    </row>
    <row r="12" spans="1:26" s="32" customFormat="1" ht="135" customHeight="1">
      <c r="A12" s="9">
        <v>29</v>
      </c>
      <c r="B12" s="43">
        <v>8</v>
      </c>
      <c r="C12" s="44" t="s">
        <v>48</v>
      </c>
      <c r="D12" s="44" t="s">
        <v>49</v>
      </c>
      <c r="E12" s="44" t="s">
        <v>72</v>
      </c>
      <c r="F12" s="45" t="s">
        <v>73</v>
      </c>
      <c r="G12" s="45" t="s">
        <v>28</v>
      </c>
      <c r="H12" s="45" t="s">
        <v>76</v>
      </c>
      <c r="I12" s="44" t="s">
        <v>74</v>
      </c>
      <c r="J12" s="44" t="s">
        <v>31</v>
      </c>
      <c r="K12" s="44" t="s">
        <v>31</v>
      </c>
      <c r="L12" s="44" t="s">
        <v>32</v>
      </c>
      <c r="M12" s="43">
        <v>28</v>
      </c>
      <c r="N12" s="44" t="s">
        <v>75</v>
      </c>
      <c r="O12" s="44" t="str">
        <f>IF(M12="","",(M12&amp;" "&amp;N12))</f>
        <v>28 Convenios y alianzas estratégicas con Escuelas Normales Superiores del país.</v>
      </c>
      <c r="P12" s="44" t="s">
        <v>34</v>
      </c>
      <c r="Q12" s="43">
        <v>2</v>
      </c>
      <c r="R12" s="47">
        <v>44926</v>
      </c>
      <c r="S12" s="43">
        <v>7</v>
      </c>
      <c r="T12" s="43">
        <v>14</v>
      </c>
      <c r="U12" s="43">
        <v>21</v>
      </c>
      <c r="V12" s="43">
        <v>28</v>
      </c>
      <c r="W12" s="43" t="s">
        <v>627</v>
      </c>
      <c r="X12" s="9">
        <v>18</v>
      </c>
      <c r="Y12" s="68">
        <f t="shared" si="0"/>
        <v>1</v>
      </c>
      <c r="Z12" s="9" t="s">
        <v>695</v>
      </c>
    </row>
    <row r="13" spans="1:26" ht="409.5">
      <c r="A13" s="8">
        <v>47</v>
      </c>
      <c r="B13" s="43">
        <v>9</v>
      </c>
      <c r="C13" s="44" t="s">
        <v>48</v>
      </c>
      <c r="D13" s="44" t="s">
        <v>49</v>
      </c>
      <c r="E13" s="45" t="s">
        <v>77</v>
      </c>
      <c r="F13" s="45" t="s">
        <v>78</v>
      </c>
      <c r="G13" s="45" t="s">
        <v>28</v>
      </c>
      <c r="H13" s="45" t="s">
        <v>79</v>
      </c>
      <c r="I13" s="44" t="s">
        <v>80</v>
      </c>
      <c r="J13" s="44" t="s">
        <v>54</v>
      </c>
      <c r="K13" s="44" t="s">
        <v>55</v>
      </c>
      <c r="L13" s="44" t="s">
        <v>56</v>
      </c>
      <c r="M13" s="43">
        <v>21</v>
      </c>
      <c r="N13" s="44" t="s">
        <v>81</v>
      </c>
      <c r="O13" s="44" t="str">
        <f t="shared" si="1"/>
        <v>21 proyectos de impacto social</v>
      </c>
      <c r="P13" s="44" t="s">
        <v>34</v>
      </c>
      <c r="Q13" s="43">
        <v>9</v>
      </c>
      <c r="R13" s="47">
        <v>44926</v>
      </c>
      <c r="S13" s="43">
        <v>15</v>
      </c>
      <c r="T13" s="43">
        <v>17</v>
      </c>
      <c r="U13" s="43">
        <v>19</v>
      </c>
      <c r="V13" s="43">
        <v>21</v>
      </c>
      <c r="W13" s="50" t="s">
        <v>140</v>
      </c>
      <c r="X13" s="64">
        <v>16</v>
      </c>
      <c r="Y13" s="68">
        <f t="shared" si="0"/>
        <v>0.94117647058823528</v>
      </c>
      <c r="Z13" s="90" t="s">
        <v>733</v>
      </c>
    </row>
    <row r="14" spans="1:26" ht="49.5" hidden="1" customHeight="1">
      <c r="A14" s="9">
        <v>63</v>
      </c>
      <c r="B14" s="43">
        <v>10</v>
      </c>
      <c r="C14" s="44" t="s">
        <v>82</v>
      </c>
      <c r="D14" s="44" t="s">
        <v>83</v>
      </c>
      <c r="E14" s="45" t="s">
        <v>84</v>
      </c>
      <c r="F14" s="45" t="s">
        <v>85</v>
      </c>
      <c r="G14" s="45" t="s">
        <v>28</v>
      </c>
      <c r="H14" s="45" t="s">
        <v>86</v>
      </c>
      <c r="I14" s="44" t="s">
        <v>87</v>
      </c>
      <c r="J14" s="44" t="s">
        <v>44</v>
      </c>
      <c r="K14" s="44" t="s">
        <v>88</v>
      </c>
      <c r="L14" s="44" t="s">
        <v>89</v>
      </c>
      <c r="M14" s="43">
        <v>100</v>
      </c>
      <c r="N14" s="44" t="s">
        <v>90</v>
      </c>
      <c r="O14" s="44" t="str">
        <f t="shared" si="1"/>
        <v>100 % avance actualización y adopción Acuerdo Estructura orgánica</v>
      </c>
      <c r="P14" s="44" t="s">
        <v>34</v>
      </c>
      <c r="Q14" s="43" t="s">
        <v>389</v>
      </c>
      <c r="R14" s="43" t="s">
        <v>389</v>
      </c>
      <c r="S14" s="43" t="s">
        <v>389</v>
      </c>
      <c r="T14" s="43" t="s">
        <v>389</v>
      </c>
      <c r="U14" s="43">
        <v>60</v>
      </c>
      <c r="V14" s="43">
        <v>100</v>
      </c>
      <c r="W14" s="43" t="s">
        <v>589</v>
      </c>
      <c r="X14" s="64" t="s">
        <v>689</v>
      </c>
      <c r="Y14" s="50" t="s">
        <v>689</v>
      </c>
      <c r="Z14" s="64" t="s">
        <v>689</v>
      </c>
    </row>
    <row r="15" spans="1:26" ht="409.5">
      <c r="A15" s="28" t="s">
        <v>35</v>
      </c>
      <c r="B15" s="43">
        <v>11</v>
      </c>
      <c r="C15" s="44" t="s">
        <v>82</v>
      </c>
      <c r="D15" s="44" t="s">
        <v>83</v>
      </c>
      <c r="E15" s="45" t="s">
        <v>84</v>
      </c>
      <c r="F15" s="45" t="s">
        <v>91</v>
      </c>
      <c r="G15" s="45" t="s">
        <v>28</v>
      </c>
      <c r="H15" s="45" t="s">
        <v>92</v>
      </c>
      <c r="I15" s="44" t="s">
        <v>93</v>
      </c>
      <c r="J15" s="44" t="s">
        <v>94</v>
      </c>
      <c r="K15" s="44" t="s">
        <v>95</v>
      </c>
      <c r="L15" s="44" t="s">
        <v>96</v>
      </c>
      <c r="M15" s="43">
        <v>90</v>
      </c>
      <c r="N15" s="44" t="s">
        <v>97</v>
      </c>
      <c r="O15" s="44" t="str">
        <f t="shared" si="1"/>
        <v>90 % de funcionarios vinculados a planta de carrera</v>
      </c>
      <c r="P15" s="44" t="s">
        <v>34</v>
      </c>
      <c r="Q15" s="43">
        <v>7.95</v>
      </c>
      <c r="R15" s="47">
        <v>44926</v>
      </c>
      <c r="S15" s="43">
        <v>7.95</v>
      </c>
      <c r="T15" s="43">
        <v>60</v>
      </c>
      <c r="U15" s="46" t="s">
        <v>389</v>
      </c>
      <c r="V15" s="46" t="s">
        <v>389</v>
      </c>
      <c r="W15" s="43" t="s">
        <v>587</v>
      </c>
      <c r="X15" s="64">
        <v>23</v>
      </c>
      <c r="Y15" s="68">
        <f t="shared" si="0"/>
        <v>0.38333333333333336</v>
      </c>
      <c r="Z15" s="64" t="s">
        <v>742</v>
      </c>
    </row>
    <row r="16" spans="1:26" s="18" customFormat="1" ht="78.75" hidden="1">
      <c r="A16" s="17" t="s">
        <v>35</v>
      </c>
      <c r="B16" s="43">
        <v>12</v>
      </c>
      <c r="C16" s="44" t="s">
        <v>82</v>
      </c>
      <c r="D16" s="44" t="s">
        <v>98</v>
      </c>
      <c r="E16" s="45" t="s">
        <v>99</v>
      </c>
      <c r="F16" s="45" t="s">
        <v>100</v>
      </c>
      <c r="G16" s="45" t="s">
        <v>28</v>
      </c>
      <c r="H16" s="43" t="s">
        <v>641</v>
      </c>
      <c r="I16" s="44" t="s">
        <v>101</v>
      </c>
      <c r="J16" s="44" t="s">
        <v>94</v>
      </c>
      <c r="K16" s="44" t="s">
        <v>102</v>
      </c>
      <c r="L16" s="44" t="s">
        <v>103</v>
      </c>
      <c r="M16" s="43">
        <v>30</v>
      </c>
      <c r="N16" s="44" t="s">
        <v>631</v>
      </c>
      <c r="O16" s="44" t="str">
        <f t="shared" si="1"/>
        <v>30 metros cuadrados adecuados destinados al servicio de programas académicos</v>
      </c>
      <c r="P16" s="44" t="s">
        <v>34</v>
      </c>
      <c r="Q16" s="43" t="s">
        <v>544</v>
      </c>
      <c r="R16" s="47" t="s">
        <v>389</v>
      </c>
      <c r="S16" s="43" t="s">
        <v>389</v>
      </c>
      <c r="T16" s="43" t="s">
        <v>389</v>
      </c>
      <c r="U16" s="43">
        <v>25</v>
      </c>
      <c r="V16" s="43">
        <v>30</v>
      </c>
      <c r="W16" s="43" t="s">
        <v>627</v>
      </c>
      <c r="X16" s="64" t="s">
        <v>689</v>
      </c>
      <c r="Y16" s="50" t="s">
        <v>689</v>
      </c>
      <c r="Z16" s="64" t="s">
        <v>689</v>
      </c>
    </row>
    <row r="17" spans="1:26" ht="292.5">
      <c r="A17" s="11" t="s">
        <v>35</v>
      </c>
      <c r="B17" s="43">
        <v>13</v>
      </c>
      <c r="C17" s="44" t="s">
        <v>104</v>
      </c>
      <c r="D17" s="44" t="s">
        <v>105</v>
      </c>
      <c r="E17" s="45" t="s">
        <v>106</v>
      </c>
      <c r="F17" s="45" t="s">
        <v>107</v>
      </c>
      <c r="G17" s="45" t="s">
        <v>28</v>
      </c>
      <c r="H17" s="45" t="s">
        <v>108</v>
      </c>
      <c r="I17" s="44" t="s">
        <v>642</v>
      </c>
      <c r="J17" s="43" t="s">
        <v>31</v>
      </c>
      <c r="K17" s="44" t="s">
        <v>31</v>
      </c>
      <c r="L17" s="44" t="s">
        <v>110</v>
      </c>
      <c r="M17" s="43">
        <v>5.75</v>
      </c>
      <c r="N17" s="44" t="s">
        <v>111</v>
      </c>
      <c r="O17" s="44" t="str">
        <f t="shared" si="1"/>
        <v>5,75 % de estudiantes que desertan de la UPN</v>
      </c>
      <c r="P17" s="44" t="s">
        <v>112</v>
      </c>
      <c r="Q17" s="43">
        <v>6.62</v>
      </c>
      <c r="R17" s="47">
        <v>44926</v>
      </c>
      <c r="S17" s="43">
        <v>6.5</v>
      </c>
      <c r="T17" s="43">
        <v>6.25</v>
      </c>
      <c r="U17" s="43">
        <v>6</v>
      </c>
      <c r="V17" s="43">
        <v>5.75</v>
      </c>
      <c r="W17" s="43" t="s">
        <v>590</v>
      </c>
      <c r="X17" s="64">
        <v>6.45</v>
      </c>
      <c r="Y17" s="68">
        <f t="shared" si="0"/>
        <v>1</v>
      </c>
      <c r="Z17" s="108" t="s">
        <v>799</v>
      </c>
    </row>
    <row r="18" spans="1:26" ht="146.25">
      <c r="A18" s="9">
        <v>67</v>
      </c>
      <c r="B18" s="43">
        <v>14</v>
      </c>
      <c r="C18" s="44" t="s">
        <v>104</v>
      </c>
      <c r="D18" s="44" t="s">
        <v>105</v>
      </c>
      <c r="E18" s="45" t="s">
        <v>106</v>
      </c>
      <c r="F18" s="45" t="s">
        <v>114</v>
      </c>
      <c r="G18" s="45" t="s">
        <v>28</v>
      </c>
      <c r="H18" s="45" t="s">
        <v>643</v>
      </c>
      <c r="I18" s="44" t="s">
        <v>115</v>
      </c>
      <c r="J18" s="43" t="s">
        <v>31</v>
      </c>
      <c r="K18" s="44" t="s">
        <v>109</v>
      </c>
      <c r="L18" s="44" t="s">
        <v>110</v>
      </c>
      <c r="M18" s="43">
        <v>100</v>
      </c>
      <c r="N18" s="44" t="s">
        <v>113</v>
      </c>
      <c r="O18" s="44" t="str">
        <f t="shared" si="1"/>
        <v>100 % de avance propuesta del manual de convivencia Estudiantil diseñada y socializada</v>
      </c>
      <c r="P18" s="44" t="s">
        <v>34</v>
      </c>
      <c r="Q18" s="43" t="s">
        <v>389</v>
      </c>
      <c r="R18" s="43" t="s">
        <v>389</v>
      </c>
      <c r="S18" s="43">
        <v>0</v>
      </c>
      <c r="T18" s="43">
        <v>20</v>
      </c>
      <c r="U18" s="43">
        <v>100</v>
      </c>
      <c r="V18" s="43" t="s">
        <v>389</v>
      </c>
      <c r="W18" s="43" t="s">
        <v>591</v>
      </c>
      <c r="X18" s="9">
        <v>20</v>
      </c>
      <c r="Y18" s="68">
        <f t="shared" si="0"/>
        <v>1</v>
      </c>
      <c r="Z18" s="9" t="s">
        <v>696</v>
      </c>
    </row>
    <row r="19" spans="1:26" ht="135">
      <c r="A19" s="9">
        <v>1</v>
      </c>
      <c r="B19" s="43">
        <v>15</v>
      </c>
      <c r="C19" s="44" t="s">
        <v>24</v>
      </c>
      <c r="D19" s="44" t="s">
        <v>116</v>
      </c>
      <c r="E19" s="44" t="s">
        <v>117</v>
      </c>
      <c r="F19" s="45" t="s">
        <v>118</v>
      </c>
      <c r="G19" s="45" t="s">
        <v>119</v>
      </c>
      <c r="H19" s="45" t="s">
        <v>120</v>
      </c>
      <c r="I19" s="44" t="s">
        <v>121</v>
      </c>
      <c r="J19" s="44" t="s">
        <v>31</v>
      </c>
      <c r="K19" s="51" t="s">
        <v>124</v>
      </c>
      <c r="L19" s="44" t="s">
        <v>122</v>
      </c>
      <c r="M19" s="43">
        <v>100</v>
      </c>
      <c r="N19" s="44" t="s">
        <v>123</v>
      </c>
      <c r="O19" s="44" t="str">
        <f t="shared" si="1"/>
        <v>100 actividades que aportan a la formación en investigación</v>
      </c>
      <c r="P19" s="44" t="s">
        <v>34</v>
      </c>
      <c r="Q19" s="43" t="s">
        <v>389</v>
      </c>
      <c r="R19" s="43" t="s">
        <v>389</v>
      </c>
      <c r="S19" s="43">
        <v>25</v>
      </c>
      <c r="T19" s="43">
        <v>50</v>
      </c>
      <c r="U19" s="43">
        <v>75</v>
      </c>
      <c r="V19" s="43">
        <v>100</v>
      </c>
      <c r="W19" s="43" t="s">
        <v>592</v>
      </c>
      <c r="X19" s="9">
        <v>57</v>
      </c>
      <c r="Y19" s="68">
        <f t="shared" si="0"/>
        <v>1</v>
      </c>
      <c r="Z19" s="9" t="s">
        <v>697</v>
      </c>
    </row>
    <row r="20" spans="1:26" ht="409.5">
      <c r="A20" s="9">
        <v>3</v>
      </c>
      <c r="B20" s="43">
        <v>16</v>
      </c>
      <c r="C20" s="44" t="s">
        <v>24</v>
      </c>
      <c r="D20" s="44" t="s">
        <v>116</v>
      </c>
      <c r="E20" s="52" t="s">
        <v>125</v>
      </c>
      <c r="F20" s="52" t="s">
        <v>126</v>
      </c>
      <c r="G20" s="45" t="s">
        <v>119</v>
      </c>
      <c r="H20" s="45" t="s">
        <v>129</v>
      </c>
      <c r="I20" s="44" t="s">
        <v>632</v>
      </c>
      <c r="J20" s="44" t="s">
        <v>31</v>
      </c>
      <c r="K20" s="53" t="s">
        <v>31</v>
      </c>
      <c r="L20" s="44" t="s">
        <v>127</v>
      </c>
      <c r="M20" s="43">
        <v>50</v>
      </c>
      <c r="N20" s="44" t="s">
        <v>128</v>
      </c>
      <c r="O20" s="44" t="str">
        <f t="shared" si="1"/>
        <v>50 % de programas académicos que evidencian mejoras</v>
      </c>
      <c r="P20" s="44" t="s">
        <v>34</v>
      </c>
      <c r="Q20" s="43" t="s">
        <v>389</v>
      </c>
      <c r="R20" s="43" t="s">
        <v>389</v>
      </c>
      <c r="S20" s="43">
        <v>10</v>
      </c>
      <c r="T20" s="43">
        <v>25</v>
      </c>
      <c r="U20" s="43">
        <v>40</v>
      </c>
      <c r="V20" s="43">
        <v>50</v>
      </c>
      <c r="W20" s="43" t="s">
        <v>593</v>
      </c>
      <c r="X20" s="9">
        <v>100</v>
      </c>
      <c r="Y20" s="68">
        <f t="shared" si="0"/>
        <v>1</v>
      </c>
      <c r="Z20" s="9" t="s">
        <v>698</v>
      </c>
    </row>
    <row r="21" spans="1:26" ht="123.75">
      <c r="A21" s="9">
        <v>4</v>
      </c>
      <c r="B21" s="43">
        <v>17</v>
      </c>
      <c r="C21" s="44" t="s">
        <v>24</v>
      </c>
      <c r="D21" s="44" t="s">
        <v>116</v>
      </c>
      <c r="E21" s="52" t="s">
        <v>130</v>
      </c>
      <c r="F21" s="45" t="s">
        <v>131</v>
      </c>
      <c r="G21" s="45" t="s">
        <v>119</v>
      </c>
      <c r="H21" s="45" t="s">
        <v>132</v>
      </c>
      <c r="I21" s="44" t="s">
        <v>133</v>
      </c>
      <c r="J21" s="44" t="s">
        <v>31</v>
      </c>
      <c r="K21" s="44" t="s">
        <v>31</v>
      </c>
      <c r="L21" s="44" t="s">
        <v>32</v>
      </c>
      <c r="M21" s="43">
        <v>300</v>
      </c>
      <c r="N21" s="44" t="s">
        <v>134</v>
      </c>
      <c r="O21" s="44" t="str">
        <f t="shared" si="1"/>
        <v>300 participantes del Plan de formación ambiental</v>
      </c>
      <c r="P21" s="44" t="s">
        <v>34</v>
      </c>
      <c r="Q21" s="43" t="s">
        <v>389</v>
      </c>
      <c r="R21" s="43" t="s">
        <v>389</v>
      </c>
      <c r="S21" s="43">
        <v>75</v>
      </c>
      <c r="T21" s="43">
        <v>142</v>
      </c>
      <c r="U21" s="43">
        <v>200</v>
      </c>
      <c r="V21" s="43">
        <v>300</v>
      </c>
      <c r="W21" s="43" t="s">
        <v>592</v>
      </c>
      <c r="X21" s="9">
        <v>945</v>
      </c>
      <c r="Y21" s="68">
        <f t="shared" si="0"/>
        <v>1</v>
      </c>
      <c r="Z21" s="9" t="s">
        <v>699</v>
      </c>
    </row>
    <row r="22" spans="1:26" ht="258.75">
      <c r="A22" s="9">
        <v>5</v>
      </c>
      <c r="B22" s="43">
        <v>18</v>
      </c>
      <c r="C22" s="44" t="s">
        <v>24</v>
      </c>
      <c r="D22" s="44" t="s">
        <v>116</v>
      </c>
      <c r="E22" s="44" t="s">
        <v>135</v>
      </c>
      <c r="F22" s="44" t="s">
        <v>136</v>
      </c>
      <c r="G22" s="45" t="s">
        <v>119</v>
      </c>
      <c r="H22" s="45" t="s">
        <v>137</v>
      </c>
      <c r="I22" s="44" t="s">
        <v>138</v>
      </c>
      <c r="J22" s="44" t="s">
        <v>31</v>
      </c>
      <c r="K22" s="44" t="s">
        <v>31</v>
      </c>
      <c r="L22" s="44" t="s">
        <v>32</v>
      </c>
      <c r="M22" s="43">
        <v>450</v>
      </c>
      <c r="N22" s="44" t="s">
        <v>644</v>
      </c>
      <c r="O22" s="44" t="str">
        <f t="shared" si="1"/>
        <v xml:space="preserve">450 Estudiantes que participan en plan de formación en lenguas extranjeras por periodo académico </v>
      </c>
      <c r="P22" s="44" t="s">
        <v>139</v>
      </c>
      <c r="Q22" s="43">
        <v>450</v>
      </c>
      <c r="R22" s="47">
        <v>44926</v>
      </c>
      <c r="S22" s="43">
        <v>450</v>
      </c>
      <c r="T22" s="43">
        <v>450</v>
      </c>
      <c r="U22" s="43">
        <v>450</v>
      </c>
      <c r="V22" s="43">
        <v>450</v>
      </c>
      <c r="W22" s="43" t="s">
        <v>592</v>
      </c>
      <c r="X22" s="64">
        <v>793</v>
      </c>
      <c r="Y22" s="68">
        <f t="shared" si="0"/>
        <v>1</v>
      </c>
      <c r="Z22" s="109" t="s">
        <v>800</v>
      </c>
    </row>
    <row r="23" spans="1:26" ht="168.75">
      <c r="A23" s="9">
        <v>6</v>
      </c>
      <c r="B23" s="43">
        <v>19</v>
      </c>
      <c r="C23" s="44" t="s">
        <v>24</v>
      </c>
      <c r="D23" s="44" t="s">
        <v>116</v>
      </c>
      <c r="E23" s="44" t="s">
        <v>135</v>
      </c>
      <c r="F23" s="44" t="s">
        <v>141</v>
      </c>
      <c r="G23" s="45" t="s">
        <v>119</v>
      </c>
      <c r="H23" s="45" t="s">
        <v>142</v>
      </c>
      <c r="I23" s="44" t="s">
        <v>143</v>
      </c>
      <c r="J23" s="44" t="s">
        <v>31</v>
      </c>
      <c r="K23" s="44" t="s">
        <v>31</v>
      </c>
      <c r="L23" s="44" t="s">
        <v>32</v>
      </c>
      <c r="M23" s="43">
        <v>160</v>
      </c>
      <c r="N23" s="44" t="s">
        <v>144</v>
      </c>
      <c r="O23" s="44" t="str">
        <f t="shared" si="1"/>
        <v>160 Docentes que participan en Seminarios y Cursos de formación en lenguas extranjeras.</v>
      </c>
      <c r="P23" s="44" t="s">
        <v>34</v>
      </c>
      <c r="Q23" s="43" t="s">
        <v>389</v>
      </c>
      <c r="R23" s="43" t="s">
        <v>389</v>
      </c>
      <c r="S23" s="43">
        <v>40</v>
      </c>
      <c r="T23" s="43">
        <v>80</v>
      </c>
      <c r="U23" s="43">
        <v>120</v>
      </c>
      <c r="V23" s="43">
        <v>160</v>
      </c>
      <c r="W23" s="43" t="s">
        <v>592</v>
      </c>
      <c r="X23" s="9">
        <v>57</v>
      </c>
      <c r="Y23" s="68">
        <f t="shared" si="0"/>
        <v>0.71250000000000002</v>
      </c>
      <c r="Z23" s="9" t="s">
        <v>700</v>
      </c>
    </row>
    <row r="24" spans="1:26" ht="409.5">
      <c r="A24" s="9">
        <v>7</v>
      </c>
      <c r="B24" s="43">
        <v>20</v>
      </c>
      <c r="C24" s="44" t="s">
        <v>24</v>
      </c>
      <c r="D24" s="44" t="s">
        <v>116</v>
      </c>
      <c r="E24" s="44" t="s">
        <v>135</v>
      </c>
      <c r="F24" s="45" t="s">
        <v>145</v>
      </c>
      <c r="G24" s="45" t="s">
        <v>119</v>
      </c>
      <c r="H24" s="45" t="s">
        <v>146</v>
      </c>
      <c r="I24" s="44" t="s">
        <v>147</v>
      </c>
      <c r="J24" s="44" t="s">
        <v>54</v>
      </c>
      <c r="K24" s="44" t="s">
        <v>148</v>
      </c>
      <c r="L24" s="44" t="s">
        <v>149</v>
      </c>
      <c r="M24" s="43">
        <v>180</v>
      </c>
      <c r="N24" s="44" t="s">
        <v>150</v>
      </c>
      <c r="O24" s="44" t="str">
        <f t="shared" si="1"/>
        <v>180 Beneficiarios de la oferta virtual del Centro de Lenguas</v>
      </c>
      <c r="P24" s="44" t="s">
        <v>139</v>
      </c>
      <c r="Q24" s="43" t="s">
        <v>389</v>
      </c>
      <c r="R24" s="43" t="s">
        <v>389</v>
      </c>
      <c r="S24" s="43">
        <v>60</v>
      </c>
      <c r="T24" s="43">
        <v>180</v>
      </c>
      <c r="U24" s="43">
        <v>180</v>
      </c>
      <c r="V24" s="43">
        <v>180</v>
      </c>
      <c r="W24" s="43" t="s">
        <v>645</v>
      </c>
      <c r="X24" s="64">
        <v>192</v>
      </c>
      <c r="Y24" s="68">
        <f t="shared" si="0"/>
        <v>1</v>
      </c>
      <c r="Z24" s="84" t="s">
        <v>725</v>
      </c>
    </row>
    <row r="25" spans="1:26" ht="191.25">
      <c r="A25" s="9">
        <v>8</v>
      </c>
      <c r="B25" s="43">
        <v>21</v>
      </c>
      <c r="C25" s="44" t="s">
        <v>24</v>
      </c>
      <c r="D25" s="44" t="s">
        <v>116</v>
      </c>
      <c r="E25" s="44" t="s">
        <v>135</v>
      </c>
      <c r="F25" s="44" t="s">
        <v>151</v>
      </c>
      <c r="G25" s="45" t="s">
        <v>119</v>
      </c>
      <c r="H25" s="45" t="s">
        <v>646</v>
      </c>
      <c r="I25" s="44" t="s">
        <v>152</v>
      </c>
      <c r="J25" s="44" t="s">
        <v>31</v>
      </c>
      <c r="K25" s="44" t="s">
        <v>31</v>
      </c>
      <c r="L25" s="44" t="s">
        <v>32</v>
      </c>
      <c r="M25" s="43">
        <v>100</v>
      </c>
      <c r="N25" s="44" t="s">
        <v>153</v>
      </c>
      <c r="O25" s="44" t="str">
        <f t="shared" si="1"/>
        <v>100 Beneficiarios de la formación continua en otras lenguas</v>
      </c>
      <c r="P25" s="44" t="s">
        <v>34</v>
      </c>
      <c r="Q25" s="43" t="s">
        <v>389</v>
      </c>
      <c r="R25" s="43" t="s">
        <v>389</v>
      </c>
      <c r="S25" s="43">
        <v>25</v>
      </c>
      <c r="T25" s="43">
        <v>50</v>
      </c>
      <c r="U25" s="43">
        <v>75</v>
      </c>
      <c r="V25" s="43">
        <v>100</v>
      </c>
      <c r="W25" s="43" t="s">
        <v>140</v>
      </c>
      <c r="X25" s="9">
        <v>98</v>
      </c>
      <c r="Y25" s="68">
        <f t="shared" si="0"/>
        <v>1</v>
      </c>
      <c r="Z25" s="9" t="s">
        <v>701</v>
      </c>
    </row>
    <row r="26" spans="1:26" ht="146.25">
      <c r="A26" s="9">
        <v>11</v>
      </c>
      <c r="B26" s="43">
        <v>22</v>
      </c>
      <c r="C26" s="44" t="s">
        <v>24</v>
      </c>
      <c r="D26" s="44" t="s">
        <v>25</v>
      </c>
      <c r="E26" s="44" t="s">
        <v>26</v>
      </c>
      <c r="F26" s="45" t="s">
        <v>154</v>
      </c>
      <c r="G26" s="45" t="s">
        <v>119</v>
      </c>
      <c r="H26" s="45" t="s">
        <v>155</v>
      </c>
      <c r="I26" s="44" t="s">
        <v>156</v>
      </c>
      <c r="J26" s="44" t="s">
        <v>54</v>
      </c>
      <c r="K26" s="43" t="s">
        <v>58</v>
      </c>
      <c r="L26" s="44" t="s">
        <v>56</v>
      </c>
      <c r="M26" s="43">
        <v>44</v>
      </c>
      <c r="N26" s="44" t="s">
        <v>157</v>
      </c>
      <c r="O26" s="44" t="str">
        <f t="shared" si="1"/>
        <v>44 Docentes inscritos en cursos de extensión</v>
      </c>
      <c r="P26" s="44" t="s">
        <v>34</v>
      </c>
      <c r="Q26" s="43" t="s">
        <v>389</v>
      </c>
      <c r="R26" s="43" t="s">
        <v>389</v>
      </c>
      <c r="S26" s="43">
        <v>25</v>
      </c>
      <c r="T26" s="43">
        <v>44</v>
      </c>
      <c r="U26" s="43">
        <v>44</v>
      </c>
      <c r="V26" s="43">
        <v>44</v>
      </c>
      <c r="W26" s="43" t="s">
        <v>594</v>
      </c>
      <c r="X26" s="64">
        <v>56</v>
      </c>
      <c r="Y26" s="68">
        <f t="shared" si="0"/>
        <v>1</v>
      </c>
      <c r="Z26" s="91" t="s">
        <v>734</v>
      </c>
    </row>
    <row r="27" spans="1:26" ht="270">
      <c r="A27" s="9">
        <v>13</v>
      </c>
      <c r="B27" s="43">
        <v>23</v>
      </c>
      <c r="C27" s="44" t="s">
        <v>24</v>
      </c>
      <c r="D27" s="44" t="s">
        <v>25</v>
      </c>
      <c r="E27" s="44" t="s">
        <v>36</v>
      </c>
      <c r="F27" s="45" t="s">
        <v>158</v>
      </c>
      <c r="G27" s="45" t="s">
        <v>119</v>
      </c>
      <c r="H27" s="45" t="s">
        <v>159</v>
      </c>
      <c r="I27" s="44" t="s">
        <v>160</v>
      </c>
      <c r="J27" s="44" t="s">
        <v>94</v>
      </c>
      <c r="K27" s="44" t="s">
        <v>109</v>
      </c>
      <c r="L27" s="44" t="s">
        <v>110</v>
      </c>
      <c r="M27" s="43">
        <v>35</v>
      </c>
      <c r="N27" s="44" t="s">
        <v>161</v>
      </c>
      <c r="O27" s="44" t="str">
        <f t="shared" si="1"/>
        <v>35 % de docentes beneficiados del plan integral de bienestar</v>
      </c>
      <c r="P27" s="44" t="s">
        <v>34</v>
      </c>
      <c r="Q27" s="43" t="s">
        <v>389</v>
      </c>
      <c r="R27" s="43" t="s">
        <v>389</v>
      </c>
      <c r="S27" s="43">
        <v>18</v>
      </c>
      <c r="T27" s="43">
        <v>25</v>
      </c>
      <c r="U27" s="43">
        <v>30</v>
      </c>
      <c r="V27" s="43">
        <v>35</v>
      </c>
      <c r="W27" s="43" t="s">
        <v>589</v>
      </c>
      <c r="X27" s="64">
        <v>27</v>
      </c>
      <c r="Y27" s="68">
        <f t="shared" si="0"/>
        <v>1</v>
      </c>
      <c r="Z27" s="64" t="s">
        <v>743</v>
      </c>
    </row>
    <row r="28" spans="1:26" ht="67.5" hidden="1">
      <c r="A28" s="9">
        <v>65</v>
      </c>
      <c r="B28" s="43">
        <v>24</v>
      </c>
      <c r="C28" s="44" t="s">
        <v>24</v>
      </c>
      <c r="D28" s="44" t="s">
        <v>25</v>
      </c>
      <c r="E28" s="44" t="s">
        <v>36</v>
      </c>
      <c r="F28" s="44" t="s">
        <v>162</v>
      </c>
      <c r="G28" s="45" t="s">
        <v>119</v>
      </c>
      <c r="H28" s="45" t="s">
        <v>163</v>
      </c>
      <c r="I28" s="44" t="s">
        <v>87</v>
      </c>
      <c r="J28" s="44" t="s">
        <v>31</v>
      </c>
      <c r="K28" s="44" t="s">
        <v>31</v>
      </c>
      <c r="L28" s="44" t="s">
        <v>32</v>
      </c>
      <c r="M28" s="43">
        <v>100</v>
      </c>
      <c r="N28" s="44" t="s">
        <v>164</v>
      </c>
      <c r="O28" s="44" t="str">
        <f t="shared" si="1"/>
        <v xml:space="preserve">100 % de avance propuesta de reforma estatuto docente </v>
      </c>
      <c r="P28" s="44" t="s">
        <v>34</v>
      </c>
      <c r="Q28" s="43" t="s">
        <v>389</v>
      </c>
      <c r="R28" s="43" t="s">
        <v>389</v>
      </c>
      <c r="S28" s="43">
        <v>0</v>
      </c>
      <c r="T28" s="43">
        <v>0</v>
      </c>
      <c r="U28" s="43">
        <v>0</v>
      </c>
      <c r="V28" s="43">
        <v>100</v>
      </c>
      <c r="W28" s="43" t="s">
        <v>589</v>
      </c>
      <c r="X28" s="64" t="s">
        <v>689</v>
      </c>
      <c r="Y28" s="50" t="s">
        <v>689</v>
      </c>
      <c r="Z28" s="64" t="s">
        <v>689</v>
      </c>
    </row>
    <row r="29" spans="1:26" ht="315">
      <c r="A29" s="9">
        <v>66</v>
      </c>
      <c r="B29" s="43">
        <v>25</v>
      </c>
      <c r="C29" s="44" t="s">
        <v>24</v>
      </c>
      <c r="D29" s="44" t="s">
        <v>25</v>
      </c>
      <c r="E29" s="44" t="s">
        <v>36</v>
      </c>
      <c r="F29" s="44" t="s">
        <v>165</v>
      </c>
      <c r="G29" s="45" t="s">
        <v>119</v>
      </c>
      <c r="H29" s="45" t="s">
        <v>166</v>
      </c>
      <c r="I29" s="44" t="s">
        <v>87</v>
      </c>
      <c r="J29" s="44" t="s">
        <v>31</v>
      </c>
      <c r="K29" s="44" t="s">
        <v>31</v>
      </c>
      <c r="L29" s="44" t="s">
        <v>32</v>
      </c>
      <c r="M29" s="43">
        <v>100</v>
      </c>
      <c r="N29" s="44" t="s">
        <v>167</v>
      </c>
      <c r="O29" s="44" t="str">
        <f t="shared" si="1"/>
        <v>100 % de avance de la reforma normativa</v>
      </c>
      <c r="P29" s="44" t="s">
        <v>34</v>
      </c>
      <c r="Q29" s="43" t="s">
        <v>389</v>
      </c>
      <c r="R29" s="43" t="s">
        <v>389</v>
      </c>
      <c r="S29" s="43">
        <v>30</v>
      </c>
      <c r="T29" s="43">
        <v>70</v>
      </c>
      <c r="U29" s="43">
        <v>100</v>
      </c>
      <c r="V29" s="43" t="s">
        <v>389</v>
      </c>
      <c r="W29" s="43" t="s">
        <v>140</v>
      </c>
      <c r="X29" s="9">
        <v>70</v>
      </c>
      <c r="Y29" s="68">
        <f t="shared" si="0"/>
        <v>1</v>
      </c>
      <c r="Z29" s="9" t="s">
        <v>702</v>
      </c>
    </row>
    <row r="30" spans="1:26" ht="213.75">
      <c r="A30" s="9">
        <v>14</v>
      </c>
      <c r="B30" s="43">
        <v>26</v>
      </c>
      <c r="C30" s="44" t="s">
        <v>24</v>
      </c>
      <c r="D30" s="44" t="s">
        <v>25</v>
      </c>
      <c r="E30" s="44" t="s">
        <v>168</v>
      </c>
      <c r="F30" s="44" t="s">
        <v>169</v>
      </c>
      <c r="G30" s="45" t="s">
        <v>119</v>
      </c>
      <c r="H30" s="45" t="s">
        <v>170</v>
      </c>
      <c r="I30" s="44" t="s">
        <v>31</v>
      </c>
      <c r="J30" s="44" t="s">
        <v>31</v>
      </c>
      <c r="K30" s="44" t="s">
        <v>31</v>
      </c>
      <c r="L30" s="44" t="s">
        <v>32</v>
      </c>
      <c r="M30" s="43">
        <v>100</v>
      </c>
      <c r="N30" s="44" t="s">
        <v>171</v>
      </c>
      <c r="O30" s="44" t="str">
        <f>IF(M30="","",((ROUND(M30,2))&amp;" "&amp;N30))</f>
        <v>100 % de avance en el diseño del Sistema de evaluación de profesores</v>
      </c>
      <c r="P30" s="44" t="s">
        <v>34</v>
      </c>
      <c r="Q30" s="43" t="s">
        <v>389</v>
      </c>
      <c r="R30" s="43" t="s">
        <v>389</v>
      </c>
      <c r="S30" s="43">
        <v>30</v>
      </c>
      <c r="T30" s="43">
        <v>50</v>
      </c>
      <c r="U30" s="43">
        <v>70</v>
      </c>
      <c r="V30" s="43">
        <v>100</v>
      </c>
      <c r="W30" s="43" t="s">
        <v>140</v>
      </c>
      <c r="X30" s="9">
        <v>70</v>
      </c>
      <c r="Y30" s="68">
        <f t="shared" si="0"/>
        <v>1</v>
      </c>
      <c r="Z30" s="9" t="s">
        <v>703</v>
      </c>
    </row>
    <row r="31" spans="1:26" ht="409.5">
      <c r="A31" s="9" t="s">
        <v>35</v>
      </c>
      <c r="B31" s="43">
        <v>27</v>
      </c>
      <c r="C31" s="44" t="s">
        <v>24</v>
      </c>
      <c r="D31" s="44" t="s">
        <v>172</v>
      </c>
      <c r="E31" s="44" t="s">
        <v>173</v>
      </c>
      <c r="F31" s="45" t="s">
        <v>174</v>
      </c>
      <c r="G31" s="45" t="s">
        <v>119</v>
      </c>
      <c r="H31" s="45" t="s">
        <v>175</v>
      </c>
      <c r="I31" s="44" t="s">
        <v>176</v>
      </c>
      <c r="J31" s="44" t="s">
        <v>54</v>
      </c>
      <c r="K31" s="44" t="s">
        <v>54</v>
      </c>
      <c r="L31" s="44" t="s">
        <v>122</v>
      </c>
      <c r="M31" s="43">
        <v>8</v>
      </c>
      <c r="N31" s="44" t="s">
        <v>177</v>
      </c>
      <c r="O31" s="44" t="str">
        <f>IF(M31="","",(M31&amp;" "&amp;N31))</f>
        <v>8 observatorios, museos y otros espacios especializados de la UPN  con sostenibilidad</v>
      </c>
      <c r="P31" s="44" t="s">
        <v>34</v>
      </c>
      <c r="Q31" s="43" t="s">
        <v>389</v>
      </c>
      <c r="R31" s="43" t="s">
        <v>389</v>
      </c>
      <c r="S31" s="43">
        <v>4</v>
      </c>
      <c r="T31" s="43">
        <v>5</v>
      </c>
      <c r="U31" s="46" t="s">
        <v>389</v>
      </c>
      <c r="V31" s="46" t="s">
        <v>389</v>
      </c>
      <c r="W31" s="43" t="s">
        <v>587</v>
      </c>
      <c r="X31" s="64">
        <v>6</v>
      </c>
      <c r="Y31" s="68">
        <f t="shared" si="0"/>
        <v>1</v>
      </c>
      <c r="Z31" s="77" t="s">
        <v>719</v>
      </c>
    </row>
    <row r="32" spans="1:26" ht="409.5">
      <c r="A32" s="9">
        <v>17</v>
      </c>
      <c r="B32" s="43">
        <v>28</v>
      </c>
      <c r="C32" s="44" t="s">
        <v>24</v>
      </c>
      <c r="D32" s="44" t="s">
        <v>172</v>
      </c>
      <c r="E32" s="44" t="s">
        <v>173</v>
      </c>
      <c r="F32" s="45" t="s">
        <v>178</v>
      </c>
      <c r="G32" s="45" t="s">
        <v>119</v>
      </c>
      <c r="H32" s="45" t="s">
        <v>179</v>
      </c>
      <c r="I32" s="44" t="s">
        <v>180</v>
      </c>
      <c r="J32" s="44" t="s">
        <v>54</v>
      </c>
      <c r="K32" s="43" t="s">
        <v>182</v>
      </c>
      <c r="L32" s="44" t="s">
        <v>122</v>
      </c>
      <c r="M32" s="43">
        <v>10</v>
      </c>
      <c r="N32" s="44" t="s">
        <v>181</v>
      </c>
      <c r="O32" s="44" t="str">
        <f>IF(M32="","",(M32&amp;" "&amp;N32))</f>
        <v>10 Proyectos de construcción de materiales educativos</v>
      </c>
      <c r="P32" s="44" t="s">
        <v>34</v>
      </c>
      <c r="Q32" s="43" t="s">
        <v>389</v>
      </c>
      <c r="R32" s="43" t="s">
        <v>389</v>
      </c>
      <c r="S32" s="43">
        <v>1</v>
      </c>
      <c r="T32" s="43">
        <v>3</v>
      </c>
      <c r="U32" s="43">
        <v>6</v>
      </c>
      <c r="V32" s="43">
        <v>10</v>
      </c>
      <c r="W32" s="43" t="s">
        <v>592</v>
      </c>
      <c r="X32" s="64">
        <v>1</v>
      </c>
      <c r="Y32" s="68">
        <f t="shared" si="0"/>
        <v>0.33333333333333331</v>
      </c>
      <c r="Z32" s="64" t="s">
        <v>738</v>
      </c>
    </row>
    <row r="33" spans="1:26" s="32" customFormat="1" ht="61.5" customHeight="1">
      <c r="A33" s="9">
        <v>19</v>
      </c>
      <c r="B33" s="43">
        <v>29</v>
      </c>
      <c r="C33" s="44" t="s">
        <v>24</v>
      </c>
      <c r="D33" s="44" t="s">
        <v>172</v>
      </c>
      <c r="E33" s="44" t="s">
        <v>183</v>
      </c>
      <c r="F33" s="45" t="s">
        <v>184</v>
      </c>
      <c r="G33" s="45" t="s">
        <v>119</v>
      </c>
      <c r="H33" s="45" t="s">
        <v>185</v>
      </c>
      <c r="I33" s="44" t="s">
        <v>45</v>
      </c>
      <c r="J33" s="44" t="s">
        <v>44</v>
      </c>
      <c r="K33" s="44" t="s">
        <v>45</v>
      </c>
      <c r="L33" s="44" t="s">
        <v>46</v>
      </c>
      <c r="M33" s="43">
        <v>7</v>
      </c>
      <c r="N33" s="44" t="s">
        <v>186</v>
      </c>
      <c r="O33" s="44" t="str">
        <f>IF(M33="","",(M33&amp;" "&amp;N33))</f>
        <v>7 proyectos de investigación y proyección social y extensión en IPN y/o Escuela Maternal</v>
      </c>
      <c r="P33" s="44" t="s">
        <v>187</v>
      </c>
      <c r="Q33" s="43" t="s">
        <v>389</v>
      </c>
      <c r="R33" s="43" t="s">
        <v>389</v>
      </c>
      <c r="S33" s="43">
        <v>1</v>
      </c>
      <c r="T33" s="43">
        <v>2</v>
      </c>
      <c r="U33" s="43">
        <v>2</v>
      </c>
      <c r="V33" s="43">
        <v>2</v>
      </c>
      <c r="W33" s="43" t="s">
        <v>140</v>
      </c>
      <c r="X33" s="109">
        <v>3</v>
      </c>
      <c r="Y33" s="68">
        <f t="shared" si="0"/>
        <v>1</v>
      </c>
      <c r="Z33" s="109" t="s">
        <v>803</v>
      </c>
    </row>
    <row r="34" spans="1:26" ht="409.5">
      <c r="A34" s="9">
        <v>20</v>
      </c>
      <c r="B34" s="43">
        <v>30</v>
      </c>
      <c r="C34" s="44" t="s">
        <v>24</v>
      </c>
      <c r="D34" s="44" t="s">
        <v>172</v>
      </c>
      <c r="E34" s="44" t="s">
        <v>183</v>
      </c>
      <c r="F34" s="45" t="s">
        <v>188</v>
      </c>
      <c r="G34" s="45" t="s">
        <v>119</v>
      </c>
      <c r="H34" s="45" t="s">
        <v>189</v>
      </c>
      <c r="I34" s="44" t="s">
        <v>190</v>
      </c>
      <c r="J34" s="44" t="s">
        <v>31</v>
      </c>
      <c r="K34" s="44" t="s">
        <v>31</v>
      </c>
      <c r="L34" s="44" t="s">
        <v>191</v>
      </c>
      <c r="M34" s="43">
        <v>180</v>
      </c>
      <c r="N34" s="44" t="s">
        <v>192</v>
      </c>
      <c r="O34" s="44" t="str">
        <f>IF(M34="","",(M34&amp;" "&amp;N34))</f>
        <v xml:space="preserve">180 Practicantes y pasantes en escenarios de investigación e innovación pedagógica y didáctica  </v>
      </c>
      <c r="P34" s="44" t="s">
        <v>34</v>
      </c>
      <c r="Q34" s="43" t="s">
        <v>389</v>
      </c>
      <c r="R34" s="43" t="s">
        <v>389</v>
      </c>
      <c r="S34" s="43">
        <v>80</v>
      </c>
      <c r="T34" s="43">
        <v>150</v>
      </c>
      <c r="U34" s="43">
        <v>170</v>
      </c>
      <c r="V34" s="43">
        <v>180</v>
      </c>
      <c r="W34" s="43" t="s">
        <v>589</v>
      </c>
      <c r="X34" s="9">
        <v>176</v>
      </c>
      <c r="Y34" s="68">
        <f t="shared" si="0"/>
        <v>1</v>
      </c>
      <c r="Z34" s="9" t="s">
        <v>704</v>
      </c>
    </row>
    <row r="35" spans="1:26" ht="292.5">
      <c r="A35" s="29">
        <v>21</v>
      </c>
      <c r="B35" s="43">
        <v>31</v>
      </c>
      <c r="C35" s="44" t="s">
        <v>24</v>
      </c>
      <c r="D35" s="44" t="s">
        <v>172</v>
      </c>
      <c r="E35" s="44" t="s">
        <v>183</v>
      </c>
      <c r="F35" s="45" t="s">
        <v>193</v>
      </c>
      <c r="G35" s="45" t="s">
        <v>119</v>
      </c>
      <c r="H35" s="45" t="s">
        <v>194</v>
      </c>
      <c r="I35" s="44" t="s">
        <v>647</v>
      </c>
      <c r="J35" s="44" t="s">
        <v>31</v>
      </c>
      <c r="K35" s="44" t="s">
        <v>31</v>
      </c>
      <c r="L35" s="44" t="s">
        <v>32</v>
      </c>
      <c r="M35" s="43">
        <v>4000</v>
      </c>
      <c r="N35" s="44" t="s">
        <v>195</v>
      </c>
      <c r="O35" s="44" t="s">
        <v>196</v>
      </c>
      <c r="P35" s="44" t="s">
        <v>34</v>
      </c>
      <c r="Q35" s="43">
        <v>3771</v>
      </c>
      <c r="R35" s="47">
        <v>44926</v>
      </c>
      <c r="S35" s="43">
        <v>3700</v>
      </c>
      <c r="T35" s="43">
        <v>3800</v>
      </c>
      <c r="U35" s="43">
        <v>3900</v>
      </c>
      <c r="V35" s="43">
        <v>4000</v>
      </c>
      <c r="W35" s="43" t="s">
        <v>589</v>
      </c>
      <c r="X35" s="9">
        <v>3905</v>
      </c>
      <c r="Y35" s="68">
        <f t="shared" si="0"/>
        <v>1</v>
      </c>
      <c r="Z35" s="9" t="s">
        <v>705</v>
      </c>
    </row>
    <row r="36" spans="1:26" ht="409.5">
      <c r="A36" s="9">
        <v>22</v>
      </c>
      <c r="B36" s="43">
        <v>32</v>
      </c>
      <c r="C36" s="44" t="s">
        <v>48</v>
      </c>
      <c r="D36" s="44" t="s">
        <v>49</v>
      </c>
      <c r="E36" s="44" t="s">
        <v>50</v>
      </c>
      <c r="F36" s="45" t="s">
        <v>197</v>
      </c>
      <c r="G36" s="45" t="s">
        <v>119</v>
      </c>
      <c r="H36" s="45" t="s">
        <v>198</v>
      </c>
      <c r="I36" s="44" t="s">
        <v>199</v>
      </c>
      <c r="J36" s="44" t="s">
        <v>31</v>
      </c>
      <c r="K36" s="44" t="s">
        <v>200</v>
      </c>
      <c r="L36" s="44" t="s">
        <v>32</v>
      </c>
      <c r="M36" s="43">
        <v>30</v>
      </c>
      <c r="N36" s="44" t="s">
        <v>648</v>
      </c>
      <c r="O36" s="44" t="str">
        <f>IF(M36="","",(M36&amp;" "&amp;N36))</f>
        <v xml:space="preserve">30 % de programas académicos con oferta en plataforma virtual </v>
      </c>
      <c r="P36" s="44" t="s">
        <v>34</v>
      </c>
      <c r="Q36" s="43">
        <v>0.5</v>
      </c>
      <c r="R36" s="47">
        <v>44926</v>
      </c>
      <c r="S36" s="43">
        <v>5</v>
      </c>
      <c r="T36" s="43">
        <v>15</v>
      </c>
      <c r="U36" s="43">
        <v>25</v>
      </c>
      <c r="V36" s="43">
        <v>30</v>
      </c>
      <c r="W36" s="43" t="s">
        <v>140</v>
      </c>
      <c r="X36" s="9">
        <v>21.5</v>
      </c>
      <c r="Y36" s="68">
        <f t="shared" si="0"/>
        <v>1</v>
      </c>
      <c r="Z36" s="9" t="s">
        <v>706</v>
      </c>
    </row>
    <row r="37" spans="1:26" ht="409.5">
      <c r="A37" s="9">
        <v>24</v>
      </c>
      <c r="B37" s="43">
        <v>33</v>
      </c>
      <c r="C37" s="44" t="s">
        <v>48</v>
      </c>
      <c r="D37" s="44" t="s">
        <v>49</v>
      </c>
      <c r="E37" s="44" t="s">
        <v>50</v>
      </c>
      <c r="F37" s="45" t="s">
        <v>201</v>
      </c>
      <c r="G37" s="45" t="s">
        <v>119</v>
      </c>
      <c r="H37" s="45" t="s">
        <v>202</v>
      </c>
      <c r="I37" s="44" t="s">
        <v>633</v>
      </c>
      <c r="J37" s="44" t="s">
        <v>31</v>
      </c>
      <c r="K37" s="44" t="s">
        <v>31</v>
      </c>
      <c r="L37" s="44" t="s">
        <v>32</v>
      </c>
      <c r="M37" s="43">
        <v>350</v>
      </c>
      <c r="N37" s="44" t="s">
        <v>203</v>
      </c>
      <c r="O37" s="44" t="s">
        <v>204</v>
      </c>
      <c r="P37" s="44" t="s">
        <v>34</v>
      </c>
      <c r="Q37" s="43" t="s">
        <v>389</v>
      </c>
      <c r="R37" s="47" t="s">
        <v>389</v>
      </c>
      <c r="S37" s="43">
        <v>50</v>
      </c>
      <c r="T37" s="43">
        <v>130</v>
      </c>
      <c r="U37" s="43">
        <v>250</v>
      </c>
      <c r="V37" s="43">
        <v>350</v>
      </c>
      <c r="W37" s="43" t="s">
        <v>592</v>
      </c>
      <c r="X37" s="9">
        <v>226</v>
      </c>
      <c r="Y37" s="68">
        <f t="shared" si="0"/>
        <v>1</v>
      </c>
      <c r="Z37" s="9" t="s">
        <v>707</v>
      </c>
    </row>
    <row r="38" spans="1:26" ht="409.5">
      <c r="A38" s="9">
        <v>25</v>
      </c>
      <c r="B38" s="43">
        <v>34</v>
      </c>
      <c r="C38" s="44" t="s">
        <v>48</v>
      </c>
      <c r="D38" s="44" t="s">
        <v>49</v>
      </c>
      <c r="E38" s="44" t="s">
        <v>59</v>
      </c>
      <c r="F38" s="45" t="s">
        <v>205</v>
      </c>
      <c r="G38" s="45" t="s">
        <v>119</v>
      </c>
      <c r="H38" s="45" t="s">
        <v>206</v>
      </c>
      <c r="I38" s="44" t="s">
        <v>649</v>
      </c>
      <c r="J38" s="44" t="s">
        <v>44</v>
      </c>
      <c r="K38" s="44" t="s">
        <v>127</v>
      </c>
      <c r="L38" s="44" t="s">
        <v>127</v>
      </c>
      <c r="M38" s="43">
        <v>95</v>
      </c>
      <c r="N38" s="44" t="s">
        <v>650</v>
      </c>
      <c r="O38" s="44" t="str">
        <f t="shared" ref="O38:O69" si="2">IF(M38="","",(M38&amp;" "&amp;N38))</f>
        <v>95 % de ejecución en planes de mejoramiento de programas académicos</v>
      </c>
      <c r="P38" s="44" t="s">
        <v>34</v>
      </c>
      <c r="Q38" s="43">
        <v>0</v>
      </c>
      <c r="R38" s="47" t="s">
        <v>389</v>
      </c>
      <c r="S38" s="43">
        <v>75</v>
      </c>
      <c r="T38" s="43">
        <v>80</v>
      </c>
      <c r="U38" s="43">
        <v>90</v>
      </c>
      <c r="V38" s="43">
        <v>95</v>
      </c>
      <c r="W38" s="43" t="s">
        <v>140</v>
      </c>
      <c r="X38" s="64">
        <v>86</v>
      </c>
      <c r="Y38" s="68">
        <f t="shared" si="0"/>
        <v>1</v>
      </c>
      <c r="Z38" s="86" t="s">
        <v>785</v>
      </c>
    </row>
    <row r="39" spans="1:26" ht="258.75">
      <c r="A39" s="9">
        <v>27</v>
      </c>
      <c r="B39" s="43">
        <v>35</v>
      </c>
      <c r="C39" s="44" t="s">
        <v>48</v>
      </c>
      <c r="D39" s="44" t="s">
        <v>49</v>
      </c>
      <c r="E39" s="44" t="s">
        <v>59</v>
      </c>
      <c r="F39" s="45" t="s">
        <v>207</v>
      </c>
      <c r="G39" s="45" t="s">
        <v>119</v>
      </c>
      <c r="H39" s="45" t="s">
        <v>208</v>
      </c>
      <c r="I39" s="44" t="s">
        <v>209</v>
      </c>
      <c r="J39" s="54" t="s">
        <v>31</v>
      </c>
      <c r="K39" s="54" t="s">
        <v>31</v>
      </c>
      <c r="L39" s="44" t="s">
        <v>127</v>
      </c>
      <c r="M39" s="43">
        <v>15</v>
      </c>
      <c r="N39" s="44" t="s">
        <v>651</v>
      </c>
      <c r="O39" s="44" t="str">
        <f t="shared" si="2"/>
        <v>15 % de programas académicos ofertados en diferentes regiones.</v>
      </c>
      <c r="P39" s="44" t="s">
        <v>34</v>
      </c>
      <c r="Q39" s="43" t="s">
        <v>389</v>
      </c>
      <c r="R39" s="43" t="s">
        <v>389</v>
      </c>
      <c r="S39" s="43">
        <v>0</v>
      </c>
      <c r="T39" s="43">
        <v>5</v>
      </c>
      <c r="U39" s="43">
        <v>10</v>
      </c>
      <c r="V39" s="43">
        <v>15</v>
      </c>
      <c r="W39" s="43" t="s">
        <v>210</v>
      </c>
      <c r="X39" s="9">
        <v>7</v>
      </c>
      <c r="Y39" s="68">
        <f t="shared" si="0"/>
        <v>1</v>
      </c>
      <c r="Z39" s="9" t="s">
        <v>708</v>
      </c>
    </row>
    <row r="40" spans="1:26" ht="326.25">
      <c r="A40" s="9">
        <v>68</v>
      </c>
      <c r="B40" s="43">
        <v>36</v>
      </c>
      <c r="C40" s="44" t="s">
        <v>48</v>
      </c>
      <c r="D40" s="44" t="s">
        <v>49</v>
      </c>
      <c r="E40" s="44" t="s">
        <v>59</v>
      </c>
      <c r="F40" s="44" t="s">
        <v>211</v>
      </c>
      <c r="G40" s="45" t="s">
        <v>119</v>
      </c>
      <c r="H40" s="45" t="s">
        <v>212</v>
      </c>
      <c r="I40" s="44" t="s">
        <v>213</v>
      </c>
      <c r="J40" s="44" t="s">
        <v>31</v>
      </c>
      <c r="K40" s="44" t="s">
        <v>31</v>
      </c>
      <c r="L40" s="44" t="s">
        <v>32</v>
      </c>
      <c r="M40" s="43">
        <v>3</v>
      </c>
      <c r="N40" s="44" t="s">
        <v>214</v>
      </c>
      <c r="O40" s="44" t="str">
        <f t="shared" si="2"/>
        <v xml:space="preserve">3 Documentos que favorecen la flexibilidad curricular. </v>
      </c>
      <c r="P40" s="44" t="s">
        <v>34</v>
      </c>
      <c r="Q40" s="43" t="s">
        <v>389</v>
      </c>
      <c r="R40" s="43" t="s">
        <v>389</v>
      </c>
      <c r="S40" s="43">
        <v>1</v>
      </c>
      <c r="T40" s="43">
        <v>1</v>
      </c>
      <c r="U40" s="43">
        <v>1</v>
      </c>
      <c r="V40" s="43" t="s">
        <v>389</v>
      </c>
      <c r="W40" s="43" t="s">
        <v>140</v>
      </c>
      <c r="X40" s="9">
        <v>1</v>
      </c>
      <c r="Y40" s="68">
        <f t="shared" si="0"/>
        <v>1</v>
      </c>
      <c r="Z40" s="9" t="s">
        <v>709</v>
      </c>
    </row>
    <row r="41" spans="1:26" ht="127.5" customHeight="1">
      <c r="A41" s="9">
        <v>28</v>
      </c>
      <c r="B41" s="43">
        <v>37</v>
      </c>
      <c r="C41" s="44" t="s">
        <v>48</v>
      </c>
      <c r="D41" s="44" t="s">
        <v>49</v>
      </c>
      <c r="E41" s="44" t="s">
        <v>59</v>
      </c>
      <c r="F41" s="45" t="s">
        <v>215</v>
      </c>
      <c r="G41" s="45" t="s">
        <v>119</v>
      </c>
      <c r="H41" s="45" t="s">
        <v>652</v>
      </c>
      <c r="I41" s="44" t="s">
        <v>216</v>
      </c>
      <c r="J41" s="44" t="s">
        <v>31</v>
      </c>
      <c r="K41" s="44" t="s">
        <v>31</v>
      </c>
      <c r="L41" s="44" t="s">
        <v>32</v>
      </c>
      <c r="M41" s="43">
        <v>80</v>
      </c>
      <c r="N41" s="44" t="s">
        <v>215</v>
      </c>
      <c r="O41" s="44" t="str">
        <f t="shared" si="2"/>
        <v>80 Estudiantes beneficiados con oferta académica con doble titulación o doble programa</v>
      </c>
      <c r="P41" s="44" t="s">
        <v>34</v>
      </c>
      <c r="Q41" s="43" t="s">
        <v>389</v>
      </c>
      <c r="R41" s="43" t="s">
        <v>389</v>
      </c>
      <c r="S41" s="43">
        <v>20</v>
      </c>
      <c r="T41" s="43">
        <v>45</v>
      </c>
      <c r="U41" s="43">
        <v>60</v>
      </c>
      <c r="V41" s="43">
        <v>80</v>
      </c>
      <c r="W41" s="43" t="s">
        <v>589</v>
      </c>
      <c r="X41" s="9">
        <v>112</v>
      </c>
      <c r="Y41" s="68">
        <f t="shared" si="0"/>
        <v>1</v>
      </c>
      <c r="Z41" s="9" t="s">
        <v>710</v>
      </c>
    </row>
    <row r="42" spans="1:26" ht="213.75">
      <c r="A42" s="9">
        <v>30</v>
      </c>
      <c r="B42" s="43">
        <v>38</v>
      </c>
      <c r="C42" s="44" t="s">
        <v>48</v>
      </c>
      <c r="D42" s="44" t="s">
        <v>49</v>
      </c>
      <c r="E42" s="44" t="s">
        <v>59</v>
      </c>
      <c r="F42" s="45" t="s">
        <v>217</v>
      </c>
      <c r="G42" s="45" t="s">
        <v>119</v>
      </c>
      <c r="H42" s="45" t="s">
        <v>220</v>
      </c>
      <c r="I42" s="44" t="s">
        <v>218</v>
      </c>
      <c r="J42" s="44" t="s">
        <v>31</v>
      </c>
      <c r="K42" s="44" t="s">
        <v>31</v>
      </c>
      <c r="L42" s="44" t="s">
        <v>32</v>
      </c>
      <c r="M42" s="43">
        <v>8</v>
      </c>
      <c r="N42" s="44" t="s">
        <v>219</v>
      </c>
      <c r="O42" s="44" t="str">
        <f t="shared" si="2"/>
        <v>8 Convenios suscritos para ampliación de cohortes</v>
      </c>
      <c r="P42" s="44" t="s">
        <v>70</v>
      </c>
      <c r="Q42" s="43">
        <v>3</v>
      </c>
      <c r="R42" s="47">
        <v>44926</v>
      </c>
      <c r="S42" s="43">
        <v>3</v>
      </c>
      <c r="T42" s="43">
        <v>1</v>
      </c>
      <c r="U42" s="43">
        <v>3</v>
      </c>
      <c r="V42" s="43">
        <v>1</v>
      </c>
      <c r="W42" s="43" t="s">
        <v>595</v>
      </c>
      <c r="X42" s="9">
        <v>9</v>
      </c>
      <c r="Y42" s="68">
        <f t="shared" si="0"/>
        <v>1</v>
      </c>
      <c r="Z42" s="9" t="s">
        <v>711</v>
      </c>
    </row>
    <row r="43" spans="1:26" ht="65.25" customHeight="1">
      <c r="A43" s="9">
        <v>32</v>
      </c>
      <c r="B43" s="43">
        <v>39</v>
      </c>
      <c r="C43" s="44" t="s">
        <v>48</v>
      </c>
      <c r="D43" s="44" t="s">
        <v>49</v>
      </c>
      <c r="E43" s="44" t="s">
        <v>59</v>
      </c>
      <c r="F43" s="45" t="s">
        <v>221</v>
      </c>
      <c r="G43" s="45" t="s">
        <v>119</v>
      </c>
      <c r="H43" s="45" t="s">
        <v>222</v>
      </c>
      <c r="I43" s="44" t="s">
        <v>223</v>
      </c>
      <c r="J43" s="44" t="s">
        <v>44</v>
      </c>
      <c r="K43" s="44" t="s">
        <v>224</v>
      </c>
      <c r="L43" s="44" t="s">
        <v>225</v>
      </c>
      <c r="M43" s="43">
        <v>4</v>
      </c>
      <c r="N43" s="44" t="s">
        <v>653</v>
      </c>
      <c r="O43" s="44" t="str">
        <f t="shared" si="2"/>
        <v xml:space="preserve">4 % de Programas que inician internacionalización de currículo </v>
      </c>
      <c r="P43" s="44" t="s">
        <v>34</v>
      </c>
      <c r="Q43" s="43" t="s">
        <v>389</v>
      </c>
      <c r="R43" s="43" t="s">
        <v>389</v>
      </c>
      <c r="S43" s="43">
        <v>1</v>
      </c>
      <c r="T43" s="43">
        <v>2</v>
      </c>
      <c r="U43" s="43">
        <v>3</v>
      </c>
      <c r="V43" s="43">
        <v>4</v>
      </c>
      <c r="W43" s="43" t="s">
        <v>595</v>
      </c>
      <c r="X43" s="106">
        <v>0</v>
      </c>
      <c r="Y43" s="68">
        <f t="shared" si="0"/>
        <v>0</v>
      </c>
      <c r="Z43" s="107" t="s">
        <v>788</v>
      </c>
    </row>
    <row r="44" spans="1:26" ht="73.5" customHeight="1">
      <c r="A44" s="9">
        <v>33</v>
      </c>
      <c r="B44" s="43">
        <v>40</v>
      </c>
      <c r="C44" s="44" t="s">
        <v>48</v>
      </c>
      <c r="D44" s="44" t="s">
        <v>49</v>
      </c>
      <c r="E44" s="44" t="s">
        <v>59</v>
      </c>
      <c r="F44" s="45" t="s">
        <v>227</v>
      </c>
      <c r="G44" s="45" t="s">
        <v>119</v>
      </c>
      <c r="H44" s="45" t="s">
        <v>228</v>
      </c>
      <c r="I44" s="44" t="s">
        <v>223</v>
      </c>
      <c r="J44" s="44" t="s">
        <v>44</v>
      </c>
      <c r="K44" s="44" t="s">
        <v>224</v>
      </c>
      <c r="L44" s="44" t="s">
        <v>225</v>
      </c>
      <c r="M44" s="43">
        <v>10</v>
      </c>
      <c r="N44" s="44" t="s">
        <v>226</v>
      </c>
      <c r="O44" s="44" t="str">
        <f t="shared" si="2"/>
        <v>10 Talleres de internacionalización ofertados en la UPN</v>
      </c>
      <c r="P44" s="44" t="s">
        <v>70</v>
      </c>
      <c r="Q44" s="43" t="s">
        <v>389</v>
      </c>
      <c r="R44" s="43" t="s">
        <v>389</v>
      </c>
      <c r="S44" s="43">
        <v>2</v>
      </c>
      <c r="T44" s="43">
        <v>2</v>
      </c>
      <c r="U44" s="43">
        <v>3</v>
      </c>
      <c r="V44" s="43">
        <v>3</v>
      </c>
      <c r="W44" s="43" t="s">
        <v>596</v>
      </c>
      <c r="X44" s="106">
        <v>2</v>
      </c>
      <c r="Y44" s="68">
        <f t="shared" si="0"/>
        <v>1</v>
      </c>
      <c r="Z44" s="107" t="s">
        <v>789</v>
      </c>
    </row>
    <row r="45" spans="1:26" ht="72.75" customHeight="1">
      <c r="A45" s="9">
        <v>34</v>
      </c>
      <c r="B45" s="43">
        <v>41</v>
      </c>
      <c r="C45" s="44" t="s">
        <v>48</v>
      </c>
      <c r="D45" s="44" t="s">
        <v>49</v>
      </c>
      <c r="E45" s="44" t="s">
        <v>72</v>
      </c>
      <c r="F45" s="45" t="s">
        <v>229</v>
      </c>
      <c r="G45" s="45" t="s">
        <v>119</v>
      </c>
      <c r="H45" s="45" t="s">
        <v>230</v>
      </c>
      <c r="I45" s="44" t="s">
        <v>223</v>
      </c>
      <c r="J45" s="44" t="s">
        <v>44</v>
      </c>
      <c r="K45" s="44" t="s">
        <v>224</v>
      </c>
      <c r="L45" s="44" t="s">
        <v>225</v>
      </c>
      <c r="M45" s="43">
        <v>20</v>
      </c>
      <c r="N45" s="44" t="s">
        <v>231</v>
      </c>
      <c r="O45" s="44" t="str">
        <f t="shared" si="2"/>
        <v xml:space="preserve">20 % de incremento anual de proyectos de Aprendizaje Colaborativo Internacional </v>
      </c>
      <c r="P45" s="44" t="s">
        <v>70</v>
      </c>
      <c r="Q45" s="43" t="s">
        <v>389</v>
      </c>
      <c r="R45" s="43" t="s">
        <v>389</v>
      </c>
      <c r="S45" s="43">
        <v>2</v>
      </c>
      <c r="T45" s="43">
        <v>7</v>
      </c>
      <c r="U45" s="43">
        <v>15</v>
      </c>
      <c r="V45" s="43">
        <v>20</v>
      </c>
      <c r="W45" s="43" t="s">
        <v>140</v>
      </c>
      <c r="X45" s="106">
        <v>0</v>
      </c>
      <c r="Y45" s="68">
        <f t="shared" si="0"/>
        <v>0</v>
      </c>
      <c r="Z45" s="107" t="s">
        <v>790</v>
      </c>
    </row>
    <row r="46" spans="1:26" ht="69.75" customHeight="1">
      <c r="A46" s="9">
        <v>35</v>
      </c>
      <c r="B46" s="43">
        <v>42</v>
      </c>
      <c r="C46" s="44" t="s">
        <v>48</v>
      </c>
      <c r="D46" s="44" t="s">
        <v>49</v>
      </c>
      <c r="E46" s="44" t="s">
        <v>72</v>
      </c>
      <c r="F46" s="45" t="s">
        <v>232</v>
      </c>
      <c r="G46" s="45" t="s">
        <v>119</v>
      </c>
      <c r="H46" s="45" t="s">
        <v>654</v>
      </c>
      <c r="I46" s="44" t="s">
        <v>233</v>
      </c>
      <c r="J46" s="44" t="s">
        <v>44</v>
      </c>
      <c r="K46" s="44" t="s">
        <v>224</v>
      </c>
      <c r="L46" s="44" t="s">
        <v>225</v>
      </c>
      <c r="M46" s="43">
        <v>10</v>
      </c>
      <c r="N46" s="44" t="s">
        <v>234</v>
      </c>
      <c r="O46" s="44" t="str">
        <f t="shared" si="2"/>
        <v xml:space="preserve">10 % de estudiantes que realizan movilidad académica  nacional e internacional </v>
      </c>
      <c r="P46" s="44" t="s">
        <v>70</v>
      </c>
      <c r="Q46" s="43">
        <v>0</v>
      </c>
      <c r="R46" s="47">
        <v>44926</v>
      </c>
      <c r="S46" s="43">
        <v>2</v>
      </c>
      <c r="T46" s="43">
        <v>4</v>
      </c>
      <c r="U46" s="43">
        <v>7</v>
      </c>
      <c r="V46" s="43">
        <v>10</v>
      </c>
      <c r="W46" s="43" t="s">
        <v>140</v>
      </c>
      <c r="X46" s="106">
        <v>75</v>
      </c>
      <c r="Y46" s="68">
        <f t="shared" si="0"/>
        <v>1</v>
      </c>
      <c r="Z46" s="107" t="s">
        <v>791</v>
      </c>
    </row>
    <row r="47" spans="1:26" ht="75.75" customHeight="1">
      <c r="A47" s="9">
        <v>36</v>
      </c>
      <c r="B47" s="43">
        <v>43</v>
      </c>
      <c r="C47" s="44" t="s">
        <v>48</v>
      </c>
      <c r="D47" s="44" t="s">
        <v>49</v>
      </c>
      <c r="E47" s="44" t="s">
        <v>72</v>
      </c>
      <c r="F47" s="45" t="s">
        <v>235</v>
      </c>
      <c r="G47" s="45" t="s">
        <v>119</v>
      </c>
      <c r="H47" s="45" t="s">
        <v>655</v>
      </c>
      <c r="I47" s="44" t="s">
        <v>236</v>
      </c>
      <c r="J47" s="44" t="s">
        <v>44</v>
      </c>
      <c r="K47" s="44" t="s">
        <v>224</v>
      </c>
      <c r="L47" s="44" t="s">
        <v>225</v>
      </c>
      <c r="M47" s="43">
        <v>10</v>
      </c>
      <c r="N47" s="44" t="s">
        <v>237</v>
      </c>
      <c r="O47" s="44" t="str">
        <f t="shared" si="2"/>
        <v xml:space="preserve">10 % de docentes que realizan movilidad académica  nacional e internacional </v>
      </c>
      <c r="P47" s="44" t="s">
        <v>34</v>
      </c>
      <c r="Q47" s="43">
        <v>0</v>
      </c>
      <c r="R47" s="47">
        <v>44926</v>
      </c>
      <c r="S47" s="43">
        <v>2</v>
      </c>
      <c r="T47" s="43">
        <v>4</v>
      </c>
      <c r="U47" s="43">
        <v>7</v>
      </c>
      <c r="V47" s="43">
        <v>10</v>
      </c>
      <c r="W47" s="43" t="s">
        <v>140</v>
      </c>
      <c r="X47" s="106">
        <v>29</v>
      </c>
      <c r="Y47" s="68">
        <f t="shared" si="0"/>
        <v>1</v>
      </c>
      <c r="Z47" s="107" t="s">
        <v>792</v>
      </c>
    </row>
    <row r="48" spans="1:26" ht="64.5" customHeight="1">
      <c r="A48" s="9">
        <v>37</v>
      </c>
      <c r="B48" s="43">
        <v>44</v>
      </c>
      <c r="C48" s="44" t="s">
        <v>48</v>
      </c>
      <c r="D48" s="44" t="s">
        <v>49</v>
      </c>
      <c r="E48" s="44" t="s">
        <v>72</v>
      </c>
      <c r="F48" s="45" t="s">
        <v>238</v>
      </c>
      <c r="G48" s="45" t="s">
        <v>119</v>
      </c>
      <c r="H48" s="45" t="s">
        <v>239</v>
      </c>
      <c r="I48" s="44" t="s">
        <v>240</v>
      </c>
      <c r="J48" s="44" t="s">
        <v>44</v>
      </c>
      <c r="K48" s="44" t="s">
        <v>224</v>
      </c>
      <c r="L48" s="44" t="s">
        <v>241</v>
      </c>
      <c r="M48" s="43">
        <v>10</v>
      </c>
      <c r="N48" s="44" t="s">
        <v>242</v>
      </c>
      <c r="O48" s="44" t="str">
        <f t="shared" si="2"/>
        <v>10 % de docentes visitantes que realizan movilidad académica  nacional e internacional en la UPN</v>
      </c>
      <c r="P48" s="44" t="s">
        <v>34</v>
      </c>
      <c r="Q48" s="43">
        <v>5</v>
      </c>
      <c r="R48" s="47">
        <v>44926</v>
      </c>
      <c r="S48" s="43">
        <v>2</v>
      </c>
      <c r="T48" s="43">
        <v>4</v>
      </c>
      <c r="U48" s="43">
        <v>6</v>
      </c>
      <c r="V48" s="43">
        <v>10</v>
      </c>
      <c r="W48" s="43" t="s">
        <v>140</v>
      </c>
      <c r="X48" s="106">
        <v>45</v>
      </c>
      <c r="Y48" s="68">
        <f t="shared" si="0"/>
        <v>1</v>
      </c>
      <c r="Z48" s="107" t="s">
        <v>793</v>
      </c>
    </row>
    <row r="49" spans="1:26" ht="61.5" customHeight="1">
      <c r="A49" s="9">
        <v>38</v>
      </c>
      <c r="B49" s="43">
        <v>45</v>
      </c>
      <c r="C49" s="44" t="s">
        <v>48</v>
      </c>
      <c r="D49" s="44" t="s">
        <v>49</v>
      </c>
      <c r="E49" s="44" t="s">
        <v>72</v>
      </c>
      <c r="F49" s="45" t="s">
        <v>243</v>
      </c>
      <c r="G49" s="45" t="s">
        <v>119</v>
      </c>
      <c r="H49" s="45" t="s">
        <v>244</v>
      </c>
      <c r="I49" s="44" t="s">
        <v>233</v>
      </c>
      <c r="J49" s="44" t="s">
        <v>44</v>
      </c>
      <c r="K49" s="44" t="s">
        <v>224</v>
      </c>
      <c r="L49" s="44" t="s">
        <v>225</v>
      </c>
      <c r="M49" s="43">
        <v>10</v>
      </c>
      <c r="N49" s="44" t="s">
        <v>245</v>
      </c>
      <c r="O49" s="44" t="str">
        <f t="shared" si="2"/>
        <v xml:space="preserve">10 % de estudiantes externos que realizan movilidad académica  nacional e internacional </v>
      </c>
      <c r="P49" s="44" t="s">
        <v>34</v>
      </c>
      <c r="Q49" s="43">
        <v>76</v>
      </c>
      <c r="R49" s="47">
        <v>44926</v>
      </c>
      <c r="S49" s="43">
        <v>2</v>
      </c>
      <c r="T49" s="43">
        <v>4</v>
      </c>
      <c r="U49" s="43">
        <v>6</v>
      </c>
      <c r="V49" s="43">
        <v>10</v>
      </c>
      <c r="W49" s="43" t="s">
        <v>140</v>
      </c>
      <c r="X49" s="106">
        <v>99</v>
      </c>
      <c r="Y49" s="68">
        <f t="shared" si="0"/>
        <v>1</v>
      </c>
      <c r="Z49" s="107" t="s">
        <v>794</v>
      </c>
    </row>
    <row r="50" spans="1:26" ht="73.5" customHeight="1">
      <c r="A50" s="9">
        <v>39</v>
      </c>
      <c r="B50" s="43">
        <v>46</v>
      </c>
      <c r="C50" s="44" t="s">
        <v>48</v>
      </c>
      <c r="D50" s="44" t="s">
        <v>49</v>
      </c>
      <c r="E50" s="44" t="s">
        <v>72</v>
      </c>
      <c r="F50" s="45" t="s">
        <v>246</v>
      </c>
      <c r="G50" s="45" t="s">
        <v>119</v>
      </c>
      <c r="H50" s="45" t="s">
        <v>247</v>
      </c>
      <c r="I50" s="44" t="s">
        <v>248</v>
      </c>
      <c r="J50" s="44" t="s">
        <v>44</v>
      </c>
      <c r="K50" s="44" t="s">
        <v>224</v>
      </c>
      <c r="L50" s="44" t="s">
        <v>225</v>
      </c>
      <c r="M50" s="43">
        <v>70</v>
      </c>
      <c r="N50" s="44" t="s">
        <v>656</v>
      </c>
      <c r="O50" s="44" t="str">
        <f t="shared" si="2"/>
        <v>70 % de convenios de cooperación académica suscritos</v>
      </c>
      <c r="P50" s="44" t="s">
        <v>34</v>
      </c>
      <c r="Q50" s="43" t="s">
        <v>389</v>
      </c>
      <c r="R50" s="43" t="s">
        <v>389</v>
      </c>
      <c r="S50" s="43">
        <v>10</v>
      </c>
      <c r="T50" s="43">
        <v>25</v>
      </c>
      <c r="U50" s="46" t="s">
        <v>389</v>
      </c>
      <c r="V50" s="46" t="s">
        <v>389</v>
      </c>
      <c r="W50" s="43" t="s">
        <v>587</v>
      </c>
      <c r="X50" s="106">
        <v>25</v>
      </c>
      <c r="Y50" s="68">
        <f t="shared" si="0"/>
        <v>1</v>
      </c>
      <c r="Z50" s="107" t="s">
        <v>795</v>
      </c>
    </row>
    <row r="51" spans="1:26" ht="83.25" customHeight="1">
      <c r="A51" s="9">
        <v>40</v>
      </c>
      <c r="B51" s="43">
        <v>47</v>
      </c>
      <c r="C51" s="44" t="s">
        <v>48</v>
      </c>
      <c r="D51" s="44" t="s">
        <v>49</v>
      </c>
      <c r="E51" s="44" t="s">
        <v>72</v>
      </c>
      <c r="F51" s="45" t="s">
        <v>250</v>
      </c>
      <c r="G51" s="45" t="s">
        <v>119</v>
      </c>
      <c r="H51" s="45" t="s">
        <v>630</v>
      </c>
      <c r="I51" s="44" t="s">
        <v>248</v>
      </c>
      <c r="J51" s="44" t="s">
        <v>44</v>
      </c>
      <c r="K51" s="44" t="s">
        <v>224</v>
      </c>
      <c r="L51" s="44" t="s">
        <v>225</v>
      </c>
      <c r="M51" s="43">
        <v>10</v>
      </c>
      <c r="N51" s="44" t="s">
        <v>251</v>
      </c>
      <c r="O51" s="44" t="str">
        <f t="shared" si="2"/>
        <v>10 % de incremento en participantes de eventos anuales</v>
      </c>
      <c r="P51" s="44" t="s">
        <v>139</v>
      </c>
      <c r="Q51" s="43" t="s">
        <v>389</v>
      </c>
      <c r="R51" s="43" t="s">
        <v>389</v>
      </c>
      <c r="S51" s="43">
        <v>0</v>
      </c>
      <c r="T51" s="43">
        <v>10</v>
      </c>
      <c r="U51" s="43">
        <v>10</v>
      </c>
      <c r="V51" s="43">
        <v>10</v>
      </c>
      <c r="W51" s="43" t="s">
        <v>589</v>
      </c>
      <c r="X51" s="106">
        <v>10</v>
      </c>
      <c r="Y51" s="68">
        <f t="shared" si="0"/>
        <v>1</v>
      </c>
      <c r="Z51" s="107" t="s">
        <v>796</v>
      </c>
    </row>
    <row r="52" spans="1:26" ht="60" customHeight="1">
      <c r="A52" s="9">
        <v>41</v>
      </c>
      <c r="B52" s="43">
        <v>48</v>
      </c>
      <c r="C52" s="44" t="s">
        <v>48</v>
      </c>
      <c r="D52" s="44" t="s">
        <v>49</v>
      </c>
      <c r="E52" s="44" t="s">
        <v>72</v>
      </c>
      <c r="F52" s="45" t="s">
        <v>254</v>
      </c>
      <c r="G52" s="45" t="s">
        <v>119</v>
      </c>
      <c r="H52" s="45" t="s">
        <v>255</v>
      </c>
      <c r="I52" s="44" t="s">
        <v>256</v>
      </c>
      <c r="J52" s="44" t="s">
        <v>44</v>
      </c>
      <c r="K52" s="44" t="s">
        <v>252</v>
      </c>
      <c r="L52" s="44" t="s">
        <v>110</v>
      </c>
      <c r="M52" s="43">
        <v>100</v>
      </c>
      <c r="N52" s="44" t="s">
        <v>253</v>
      </c>
      <c r="O52" s="44" t="str">
        <f t="shared" si="2"/>
        <v xml:space="preserve">100 % de avance en el diseño e implementación de un Centro para asuntos de géneros </v>
      </c>
      <c r="P52" s="44" t="s">
        <v>34</v>
      </c>
      <c r="Q52" s="43" t="s">
        <v>389</v>
      </c>
      <c r="R52" s="43" t="s">
        <v>389</v>
      </c>
      <c r="S52" s="43">
        <v>20</v>
      </c>
      <c r="T52" s="43">
        <v>100</v>
      </c>
      <c r="U52" s="43">
        <v>100</v>
      </c>
      <c r="V52" s="43">
        <v>100</v>
      </c>
      <c r="W52" s="43" t="s">
        <v>597</v>
      </c>
      <c r="X52" s="64">
        <v>100</v>
      </c>
      <c r="Y52" s="68">
        <f t="shared" si="0"/>
        <v>1</v>
      </c>
      <c r="Z52" s="64" t="s">
        <v>786</v>
      </c>
    </row>
    <row r="53" spans="1:26" ht="409.5">
      <c r="A53" s="9">
        <v>42</v>
      </c>
      <c r="B53" s="43">
        <v>49</v>
      </c>
      <c r="C53" s="44" t="s">
        <v>48</v>
      </c>
      <c r="D53" s="44" t="s">
        <v>49</v>
      </c>
      <c r="E53" s="44" t="s">
        <v>77</v>
      </c>
      <c r="F53" s="54" t="s">
        <v>260</v>
      </c>
      <c r="G53" s="45" t="s">
        <v>119</v>
      </c>
      <c r="H53" s="45" t="s">
        <v>261</v>
      </c>
      <c r="I53" s="44" t="s">
        <v>257</v>
      </c>
      <c r="J53" s="44" t="s">
        <v>54</v>
      </c>
      <c r="K53" s="44" t="s">
        <v>258</v>
      </c>
      <c r="L53" s="44" t="s">
        <v>122</v>
      </c>
      <c r="M53" s="43">
        <v>20</v>
      </c>
      <c r="N53" s="44" t="s">
        <v>259</v>
      </c>
      <c r="O53" s="44" t="str">
        <f t="shared" si="2"/>
        <v xml:space="preserve">20 Proyectos cofinanciados o interinstitucionales concretados  </v>
      </c>
      <c r="P53" s="44" t="s">
        <v>70</v>
      </c>
      <c r="Q53" s="43">
        <v>2</v>
      </c>
      <c r="R53" s="47">
        <v>44926</v>
      </c>
      <c r="S53" s="43">
        <v>6</v>
      </c>
      <c r="T53" s="43">
        <v>5</v>
      </c>
      <c r="U53" s="43">
        <v>5</v>
      </c>
      <c r="V53" s="43">
        <v>4</v>
      </c>
      <c r="W53" s="43" t="s">
        <v>596</v>
      </c>
      <c r="X53" s="64">
        <v>10</v>
      </c>
      <c r="Y53" s="68">
        <f t="shared" si="0"/>
        <v>1</v>
      </c>
      <c r="Z53" s="78" t="s">
        <v>720</v>
      </c>
    </row>
    <row r="54" spans="1:26" ht="409.5">
      <c r="A54" s="9">
        <v>43</v>
      </c>
      <c r="B54" s="43">
        <v>50</v>
      </c>
      <c r="C54" s="44" t="s">
        <v>48</v>
      </c>
      <c r="D54" s="44" t="s">
        <v>49</v>
      </c>
      <c r="E54" s="44" t="s">
        <v>77</v>
      </c>
      <c r="F54" s="45" t="s">
        <v>262</v>
      </c>
      <c r="G54" s="45" t="s">
        <v>119</v>
      </c>
      <c r="H54" s="45" t="s">
        <v>263</v>
      </c>
      <c r="I54" s="44" t="s">
        <v>264</v>
      </c>
      <c r="J54" s="44" t="s">
        <v>54</v>
      </c>
      <c r="K54" s="44" t="s">
        <v>258</v>
      </c>
      <c r="L54" s="44" t="s">
        <v>122</v>
      </c>
      <c r="M54" s="43">
        <v>80</v>
      </c>
      <c r="N54" s="44" t="s">
        <v>265</v>
      </c>
      <c r="O54" s="44" t="str">
        <f t="shared" si="2"/>
        <v>80 escenarios internos y externos de incidencia</v>
      </c>
      <c r="P54" s="44" t="s">
        <v>34</v>
      </c>
      <c r="Q54" s="43" t="s">
        <v>389</v>
      </c>
      <c r="R54" s="43" t="s">
        <v>389</v>
      </c>
      <c r="S54" s="43">
        <v>10</v>
      </c>
      <c r="T54" s="43">
        <v>30</v>
      </c>
      <c r="U54" s="43">
        <v>55</v>
      </c>
      <c r="V54" s="43">
        <v>80</v>
      </c>
      <c r="W54" s="43" t="s">
        <v>140</v>
      </c>
      <c r="X54" s="79">
        <v>48</v>
      </c>
      <c r="Y54" s="68">
        <f t="shared" si="0"/>
        <v>1</v>
      </c>
      <c r="Z54" s="80" t="s">
        <v>721</v>
      </c>
    </row>
    <row r="55" spans="1:26" ht="409.5">
      <c r="A55" s="20">
        <v>44</v>
      </c>
      <c r="B55" s="43">
        <v>51</v>
      </c>
      <c r="C55" s="44" t="s">
        <v>48</v>
      </c>
      <c r="D55" s="44" t="s">
        <v>49</v>
      </c>
      <c r="E55" s="44" t="s">
        <v>77</v>
      </c>
      <c r="F55" s="45" t="s">
        <v>266</v>
      </c>
      <c r="G55" s="45" t="s">
        <v>119</v>
      </c>
      <c r="H55" s="45" t="s">
        <v>267</v>
      </c>
      <c r="I55" s="44" t="s">
        <v>264</v>
      </c>
      <c r="J55" s="44" t="s">
        <v>54</v>
      </c>
      <c r="K55" s="44" t="s">
        <v>258</v>
      </c>
      <c r="L55" s="44" t="s">
        <v>268</v>
      </c>
      <c r="M55" s="43">
        <v>8</v>
      </c>
      <c r="N55" s="44" t="s">
        <v>269</v>
      </c>
      <c r="O55" s="44" t="str">
        <f t="shared" si="2"/>
        <v>8 Documentos con el balance del estado de la investigación de la UPN en el contexto regional e internacional</v>
      </c>
      <c r="P55" s="44" t="s">
        <v>70</v>
      </c>
      <c r="Q55" s="43" t="s">
        <v>389</v>
      </c>
      <c r="R55" s="43" t="s">
        <v>389</v>
      </c>
      <c r="S55" s="43">
        <v>2</v>
      </c>
      <c r="T55" s="43">
        <v>2</v>
      </c>
      <c r="U55" s="46" t="s">
        <v>389</v>
      </c>
      <c r="V55" s="46" t="s">
        <v>389</v>
      </c>
      <c r="W55" s="43" t="s">
        <v>587</v>
      </c>
      <c r="X55" s="64">
        <v>2</v>
      </c>
      <c r="Y55" s="68">
        <f t="shared" si="0"/>
        <v>1</v>
      </c>
      <c r="Z55" s="81" t="s">
        <v>722</v>
      </c>
    </row>
    <row r="56" spans="1:26" ht="236.25">
      <c r="A56" s="9">
        <v>45</v>
      </c>
      <c r="B56" s="43">
        <v>52</v>
      </c>
      <c r="C56" s="44" t="s">
        <v>48</v>
      </c>
      <c r="D56" s="44" t="s">
        <v>49</v>
      </c>
      <c r="E56" s="44" t="s">
        <v>77</v>
      </c>
      <c r="F56" s="45" t="s">
        <v>272</v>
      </c>
      <c r="G56" s="45" t="s">
        <v>119</v>
      </c>
      <c r="H56" s="45" t="s">
        <v>270</v>
      </c>
      <c r="I56" s="44" t="s">
        <v>264</v>
      </c>
      <c r="J56" s="44" t="s">
        <v>54</v>
      </c>
      <c r="K56" s="44" t="s">
        <v>258</v>
      </c>
      <c r="L56" s="44" t="s">
        <v>268</v>
      </c>
      <c r="M56" s="43">
        <v>382</v>
      </c>
      <c r="N56" s="44" t="s">
        <v>271</v>
      </c>
      <c r="O56" s="44" t="str">
        <f t="shared" si="2"/>
        <v>382 Estudiantes vinculados como monitores y semilleros en proyectos de investigación</v>
      </c>
      <c r="P56" s="44" t="s">
        <v>34</v>
      </c>
      <c r="Q56" s="43">
        <v>270</v>
      </c>
      <c r="R56" s="47">
        <v>44926</v>
      </c>
      <c r="S56" s="43">
        <v>290</v>
      </c>
      <c r="T56" s="43">
        <v>316</v>
      </c>
      <c r="U56" s="43">
        <v>347</v>
      </c>
      <c r="V56" s="43">
        <v>382</v>
      </c>
      <c r="W56" s="43" t="s">
        <v>598</v>
      </c>
      <c r="X56" s="64">
        <v>321</v>
      </c>
      <c r="Y56" s="68">
        <f t="shared" si="0"/>
        <v>1</v>
      </c>
      <c r="Z56" s="82" t="s">
        <v>723</v>
      </c>
    </row>
    <row r="57" spans="1:26" ht="409.5">
      <c r="A57" s="19">
        <v>46</v>
      </c>
      <c r="B57" s="43">
        <v>53</v>
      </c>
      <c r="C57" s="44" t="s">
        <v>48</v>
      </c>
      <c r="D57" s="44" t="s">
        <v>49</v>
      </c>
      <c r="E57" s="44" t="s">
        <v>77</v>
      </c>
      <c r="F57" s="45" t="s">
        <v>273</v>
      </c>
      <c r="G57" s="45" t="s">
        <v>119</v>
      </c>
      <c r="H57" s="45" t="s">
        <v>274</v>
      </c>
      <c r="I57" s="44" t="s">
        <v>275</v>
      </c>
      <c r="J57" s="44" t="s">
        <v>54</v>
      </c>
      <c r="K57" s="44" t="s">
        <v>276</v>
      </c>
      <c r="L57" s="44" t="s">
        <v>56</v>
      </c>
      <c r="M57" s="43">
        <v>100</v>
      </c>
      <c r="N57" s="44" t="s">
        <v>277</v>
      </c>
      <c r="O57" s="44" t="str">
        <f t="shared" si="2"/>
        <v xml:space="preserve">100 % de implementación del avance de la instancia de educación continuada </v>
      </c>
      <c r="P57" s="44" t="s">
        <v>34</v>
      </c>
      <c r="Q57" s="43" t="s">
        <v>389</v>
      </c>
      <c r="R57" s="43" t="s">
        <v>389</v>
      </c>
      <c r="S57" s="43">
        <v>5</v>
      </c>
      <c r="T57" s="43">
        <v>40</v>
      </c>
      <c r="U57" s="43">
        <v>75</v>
      </c>
      <c r="V57" s="43">
        <v>100</v>
      </c>
      <c r="W57" s="43" t="s">
        <v>140</v>
      </c>
      <c r="X57" s="64">
        <v>40</v>
      </c>
      <c r="Y57" s="68">
        <f t="shared" si="0"/>
        <v>1</v>
      </c>
      <c r="Z57" s="92" t="s">
        <v>735</v>
      </c>
    </row>
    <row r="58" spans="1:26" ht="409.5">
      <c r="A58" s="9">
        <v>48</v>
      </c>
      <c r="B58" s="43">
        <v>54</v>
      </c>
      <c r="C58" s="44" t="s">
        <v>48</v>
      </c>
      <c r="D58" s="44" t="s">
        <v>49</v>
      </c>
      <c r="E58" s="44" t="s">
        <v>77</v>
      </c>
      <c r="F58" s="45" t="s">
        <v>279</v>
      </c>
      <c r="G58" s="45" t="s">
        <v>119</v>
      </c>
      <c r="H58" s="45" t="s">
        <v>280</v>
      </c>
      <c r="I58" s="44" t="s">
        <v>80</v>
      </c>
      <c r="J58" s="44" t="s">
        <v>54</v>
      </c>
      <c r="K58" s="44" t="s">
        <v>55</v>
      </c>
      <c r="L58" s="44" t="s">
        <v>56</v>
      </c>
      <c r="M58" s="43">
        <v>13</v>
      </c>
      <c r="N58" s="44" t="s">
        <v>278</v>
      </c>
      <c r="O58" s="44" t="str">
        <f t="shared" si="2"/>
        <v>13 Proyectos de extensión solidaria y/o financiada</v>
      </c>
      <c r="P58" s="44" t="s">
        <v>139</v>
      </c>
      <c r="Q58" s="43">
        <v>13</v>
      </c>
      <c r="R58" s="47">
        <v>44926</v>
      </c>
      <c r="S58" s="43">
        <v>13</v>
      </c>
      <c r="T58" s="43">
        <v>13</v>
      </c>
      <c r="U58" s="43">
        <v>13</v>
      </c>
      <c r="V58" s="43">
        <v>13</v>
      </c>
      <c r="W58" s="43" t="s">
        <v>599</v>
      </c>
      <c r="X58" s="64">
        <v>13</v>
      </c>
      <c r="Y58" s="68">
        <f t="shared" si="0"/>
        <v>1</v>
      </c>
      <c r="Z58" s="93" t="s">
        <v>736</v>
      </c>
    </row>
    <row r="59" spans="1:26" ht="409.5">
      <c r="A59" s="9">
        <v>49</v>
      </c>
      <c r="B59" s="43">
        <v>55</v>
      </c>
      <c r="C59" s="44" t="s">
        <v>48</v>
      </c>
      <c r="D59" s="44" t="s">
        <v>49</v>
      </c>
      <c r="E59" s="44" t="s">
        <v>77</v>
      </c>
      <c r="F59" s="45" t="s">
        <v>285</v>
      </c>
      <c r="G59" s="45" t="s">
        <v>119</v>
      </c>
      <c r="H59" s="45" t="s">
        <v>281</v>
      </c>
      <c r="I59" s="44" t="s">
        <v>282</v>
      </c>
      <c r="J59" s="44" t="s">
        <v>54</v>
      </c>
      <c r="K59" s="44" t="s">
        <v>283</v>
      </c>
      <c r="L59" s="44" t="s">
        <v>56</v>
      </c>
      <c r="M59" s="43">
        <v>22</v>
      </c>
      <c r="N59" s="44" t="s">
        <v>284</v>
      </c>
      <c r="O59" s="44" t="str">
        <f t="shared" si="2"/>
        <v xml:space="preserve">22 Programas de extensión en temas de paz, transformación de conflictos </v>
      </c>
      <c r="P59" s="44" t="s">
        <v>70</v>
      </c>
      <c r="Q59" s="43">
        <v>4</v>
      </c>
      <c r="R59" s="47">
        <v>44926</v>
      </c>
      <c r="S59" s="43">
        <v>5</v>
      </c>
      <c r="T59" s="43">
        <v>7</v>
      </c>
      <c r="U59" s="43">
        <v>5</v>
      </c>
      <c r="V59" s="43">
        <v>5</v>
      </c>
      <c r="W59" s="43" t="s">
        <v>629</v>
      </c>
      <c r="X59" s="64">
        <v>7</v>
      </c>
      <c r="Y59" s="68">
        <f t="shared" si="0"/>
        <v>1</v>
      </c>
      <c r="Z59" s="72" t="s">
        <v>714</v>
      </c>
    </row>
    <row r="60" spans="1:26" ht="405">
      <c r="A60" s="9">
        <v>50</v>
      </c>
      <c r="B60" s="43">
        <v>56</v>
      </c>
      <c r="C60" s="44" t="s">
        <v>48</v>
      </c>
      <c r="D60" s="44" t="s">
        <v>49</v>
      </c>
      <c r="E60" s="44" t="s">
        <v>286</v>
      </c>
      <c r="F60" s="43" t="s">
        <v>600</v>
      </c>
      <c r="G60" s="45" t="s">
        <v>119</v>
      </c>
      <c r="H60" s="54" t="s">
        <v>601</v>
      </c>
      <c r="I60" s="44" t="s">
        <v>287</v>
      </c>
      <c r="J60" s="44" t="s">
        <v>54</v>
      </c>
      <c r="K60" s="44" t="s">
        <v>288</v>
      </c>
      <c r="L60" s="44" t="s">
        <v>289</v>
      </c>
      <c r="M60" s="43">
        <v>1350</v>
      </c>
      <c r="N60" s="44" t="s">
        <v>290</v>
      </c>
      <c r="O60" s="44" t="str">
        <f t="shared" si="2"/>
        <v>1350 Egresados que se vinculan a actividades institucionales misionales o administrativas de la UPN</v>
      </c>
      <c r="P60" s="44" t="s">
        <v>70</v>
      </c>
      <c r="Q60" s="43" t="s">
        <v>389</v>
      </c>
      <c r="R60" s="43" t="s">
        <v>389</v>
      </c>
      <c r="S60" s="43">
        <v>300</v>
      </c>
      <c r="T60" s="43">
        <v>330</v>
      </c>
      <c r="U60" s="43">
        <v>350</v>
      </c>
      <c r="V60" s="43">
        <v>370</v>
      </c>
      <c r="W60" s="43" t="s">
        <v>599</v>
      </c>
      <c r="X60" s="64">
        <v>1125</v>
      </c>
      <c r="Y60" s="68">
        <f t="shared" si="0"/>
        <v>1</v>
      </c>
      <c r="Z60" s="86" t="s">
        <v>728</v>
      </c>
    </row>
    <row r="61" spans="1:26" ht="409.5">
      <c r="A61" s="9">
        <v>51</v>
      </c>
      <c r="B61" s="43">
        <v>57</v>
      </c>
      <c r="C61" s="44" t="s">
        <v>48</v>
      </c>
      <c r="D61" s="44" t="s">
        <v>49</v>
      </c>
      <c r="E61" s="44" t="s">
        <v>286</v>
      </c>
      <c r="F61" s="54" t="s">
        <v>294</v>
      </c>
      <c r="G61" s="45" t="s">
        <v>119</v>
      </c>
      <c r="H61" s="54" t="s">
        <v>295</v>
      </c>
      <c r="I61" s="44" t="s">
        <v>291</v>
      </c>
      <c r="J61" s="44" t="s">
        <v>54</v>
      </c>
      <c r="K61" s="44" t="s">
        <v>288</v>
      </c>
      <c r="L61" s="44" t="s">
        <v>289</v>
      </c>
      <c r="M61" s="43" t="s">
        <v>634</v>
      </c>
      <c r="N61" s="44" t="s">
        <v>293</v>
      </c>
      <c r="O61" s="44" t="str">
        <f t="shared" si="2"/>
        <v>155
 egresados que reciben incentivos y/o distinciones de la UPN por sus méritos en el ejercicio académico, investigativo, social, cultural o deportivo</v>
      </c>
      <c r="P61" s="44" t="s">
        <v>34</v>
      </c>
      <c r="Q61" s="43">
        <v>18</v>
      </c>
      <c r="R61" s="47">
        <v>44926</v>
      </c>
      <c r="S61" s="43">
        <v>40</v>
      </c>
      <c r="T61" s="43">
        <v>145</v>
      </c>
      <c r="U61" s="43">
        <v>150</v>
      </c>
      <c r="V61" s="43">
        <v>155</v>
      </c>
      <c r="W61" s="43" t="s">
        <v>599</v>
      </c>
      <c r="X61" s="64">
        <v>68</v>
      </c>
      <c r="Y61" s="68">
        <f t="shared" si="0"/>
        <v>0.4689655172413793</v>
      </c>
      <c r="Z61" s="87" t="s">
        <v>729</v>
      </c>
    </row>
    <row r="62" spans="1:26" ht="409.5">
      <c r="A62" s="9">
        <v>52</v>
      </c>
      <c r="B62" s="43">
        <v>58</v>
      </c>
      <c r="C62" s="44" t="s">
        <v>48</v>
      </c>
      <c r="D62" s="44" t="s">
        <v>49</v>
      </c>
      <c r="E62" s="44" t="s">
        <v>286</v>
      </c>
      <c r="F62" s="45" t="s">
        <v>296</v>
      </c>
      <c r="G62" s="45" t="s">
        <v>119</v>
      </c>
      <c r="H62" s="45" t="s">
        <v>297</v>
      </c>
      <c r="I62" s="44" t="s">
        <v>298</v>
      </c>
      <c r="J62" s="44" t="s">
        <v>54</v>
      </c>
      <c r="K62" s="44" t="s">
        <v>288</v>
      </c>
      <c r="L62" s="44" t="s">
        <v>289</v>
      </c>
      <c r="M62" s="43" t="s">
        <v>292</v>
      </c>
      <c r="N62" s="44" t="s">
        <v>299</v>
      </c>
      <c r="O62" s="44" t="str">
        <f t="shared" si="2"/>
        <v>100
 % de avance en la constitución e implementación de la Bolsa de Empleo o su equivalente</v>
      </c>
      <c r="P62" s="44" t="s">
        <v>34</v>
      </c>
      <c r="Q62" s="43" t="s">
        <v>389</v>
      </c>
      <c r="R62" s="43" t="s">
        <v>389</v>
      </c>
      <c r="S62" s="43">
        <v>33</v>
      </c>
      <c r="T62" s="43">
        <v>66</v>
      </c>
      <c r="U62" s="43">
        <v>90</v>
      </c>
      <c r="V62" s="43">
        <v>100</v>
      </c>
      <c r="W62" s="43" t="s">
        <v>140</v>
      </c>
      <c r="X62" s="64">
        <v>60</v>
      </c>
      <c r="Y62" s="68">
        <f t="shared" si="0"/>
        <v>0.90909090909090906</v>
      </c>
      <c r="Z62" s="88" t="s">
        <v>730</v>
      </c>
    </row>
    <row r="63" spans="1:26" ht="409.5">
      <c r="A63" s="9">
        <v>53</v>
      </c>
      <c r="B63" s="43">
        <v>59</v>
      </c>
      <c r="C63" s="44" t="s">
        <v>48</v>
      </c>
      <c r="D63" s="44" t="s">
        <v>49</v>
      </c>
      <c r="E63" s="44" t="s">
        <v>286</v>
      </c>
      <c r="F63" s="54" t="s">
        <v>657</v>
      </c>
      <c r="G63" s="45" t="s">
        <v>119</v>
      </c>
      <c r="H63" s="45" t="s">
        <v>300</v>
      </c>
      <c r="I63" s="44" t="s">
        <v>288</v>
      </c>
      <c r="J63" s="44" t="s">
        <v>54</v>
      </c>
      <c r="K63" s="44" t="s">
        <v>288</v>
      </c>
      <c r="L63" s="44" t="s">
        <v>289</v>
      </c>
      <c r="M63" s="43">
        <v>100</v>
      </c>
      <c r="N63" s="44" t="s">
        <v>658</v>
      </c>
      <c r="O63" s="44" t="str">
        <f t="shared" si="2"/>
        <v>100 % de implementación de la Red de trabajo colaborativo</v>
      </c>
      <c r="P63" s="44" t="s">
        <v>34</v>
      </c>
      <c r="Q63" s="43" t="s">
        <v>389</v>
      </c>
      <c r="R63" s="43" t="s">
        <v>389</v>
      </c>
      <c r="S63" s="43">
        <v>10</v>
      </c>
      <c r="T63" s="43">
        <v>35</v>
      </c>
      <c r="U63" s="43">
        <v>70</v>
      </c>
      <c r="V63" s="43">
        <v>100</v>
      </c>
      <c r="W63" s="43" t="s">
        <v>596</v>
      </c>
      <c r="X63" s="64">
        <v>100</v>
      </c>
      <c r="Y63" s="68">
        <f t="shared" si="0"/>
        <v>1</v>
      </c>
      <c r="Z63" s="88" t="s">
        <v>731</v>
      </c>
    </row>
    <row r="64" spans="1:26" ht="225">
      <c r="A64" s="9">
        <v>54</v>
      </c>
      <c r="B64" s="43">
        <v>60</v>
      </c>
      <c r="C64" s="44" t="s">
        <v>48</v>
      </c>
      <c r="D64" s="44" t="s">
        <v>49</v>
      </c>
      <c r="E64" s="44" t="s">
        <v>301</v>
      </c>
      <c r="F64" s="45" t="s">
        <v>302</v>
      </c>
      <c r="G64" s="45" t="s">
        <v>119</v>
      </c>
      <c r="H64" s="45" t="s">
        <v>303</v>
      </c>
      <c r="I64" s="44" t="s">
        <v>304</v>
      </c>
      <c r="J64" s="44" t="s">
        <v>54</v>
      </c>
      <c r="K64" s="54" t="s">
        <v>308</v>
      </c>
      <c r="L64" s="44" t="s">
        <v>306</v>
      </c>
      <c r="M64" s="43">
        <v>48</v>
      </c>
      <c r="N64" s="44" t="s">
        <v>307</v>
      </c>
      <c r="O64" s="44" t="str">
        <f t="shared" si="2"/>
        <v>48 Actividades relacionadas con la ciencia abierta que aporta al posicionamiento de la UPN</v>
      </c>
      <c r="P64" s="44" t="s">
        <v>70</v>
      </c>
      <c r="Q64" s="43" t="s">
        <v>389</v>
      </c>
      <c r="R64" s="43" t="s">
        <v>389</v>
      </c>
      <c r="S64" s="43">
        <v>3</v>
      </c>
      <c r="T64" s="43">
        <v>15</v>
      </c>
      <c r="U64" s="43">
        <v>15</v>
      </c>
      <c r="V64" s="43">
        <v>15</v>
      </c>
      <c r="W64" s="43" t="s">
        <v>588</v>
      </c>
      <c r="X64" s="64">
        <v>1</v>
      </c>
      <c r="Y64" s="68">
        <f t="shared" si="0"/>
        <v>6.6666666666666666E-2</v>
      </c>
      <c r="Z64" s="83" t="s">
        <v>724</v>
      </c>
    </row>
    <row r="65" spans="1:26" ht="409.5">
      <c r="A65" s="9">
        <v>55</v>
      </c>
      <c r="B65" s="43">
        <v>61</v>
      </c>
      <c r="C65" s="44" t="s">
        <v>48</v>
      </c>
      <c r="D65" s="44" t="s">
        <v>49</v>
      </c>
      <c r="E65" s="44" t="s">
        <v>301</v>
      </c>
      <c r="F65" s="45" t="s">
        <v>309</v>
      </c>
      <c r="G65" s="45" t="s">
        <v>119</v>
      </c>
      <c r="H65" s="45" t="s">
        <v>310</v>
      </c>
      <c r="I65" s="44" t="s">
        <v>311</v>
      </c>
      <c r="J65" s="44" t="s">
        <v>54</v>
      </c>
      <c r="K65" s="44" t="s">
        <v>305</v>
      </c>
      <c r="L65" s="44" t="s">
        <v>306</v>
      </c>
      <c r="M65" s="43">
        <v>220</v>
      </c>
      <c r="N65" s="44" t="s">
        <v>312</v>
      </c>
      <c r="O65" s="44" t="str">
        <f t="shared" si="2"/>
        <v>220 Producción académica e investigativa</v>
      </c>
      <c r="P65" s="44" t="s">
        <v>70</v>
      </c>
      <c r="Q65" s="43">
        <v>35</v>
      </c>
      <c r="R65" s="47">
        <v>44926</v>
      </c>
      <c r="S65" s="43">
        <v>46</v>
      </c>
      <c r="T65" s="43">
        <v>58</v>
      </c>
      <c r="U65" s="43">
        <v>58</v>
      </c>
      <c r="V65" s="43">
        <v>58</v>
      </c>
      <c r="W65" s="43" t="s">
        <v>589</v>
      </c>
      <c r="X65" s="64">
        <v>54</v>
      </c>
      <c r="Y65" s="68">
        <f t="shared" si="0"/>
        <v>0.93103448275862066</v>
      </c>
      <c r="Z65" s="64" t="s">
        <v>739</v>
      </c>
    </row>
    <row r="66" spans="1:26" ht="409.5">
      <c r="A66" s="9">
        <v>56</v>
      </c>
      <c r="B66" s="43">
        <v>62</v>
      </c>
      <c r="C66" s="44" t="s">
        <v>48</v>
      </c>
      <c r="D66" s="44" t="s">
        <v>49</v>
      </c>
      <c r="E66" s="44" t="s">
        <v>301</v>
      </c>
      <c r="F66" s="54" t="s">
        <v>313</v>
      </c>
      <c r="G66" s="45" t="s">
        <v>119</v>
      </c>
      <c r="H66" s="54" t="s">
        <v>314</v>
      </c>
      <c r="I66" s="44" t="s">
        <v>311</v>
      </c>
      <c r="J66" s="44" t="s">
        <v>54</v>
      </c>
      <c r="K66" s="44" t="s">
        <v>305</v>
      </c>
      <c r="L66" s="44" t="s">
        <v>306</v>
      </c>
      <c r="M66" s="43" t="s">
        <v>636</v>
      </c>
      <c r="N66" s="44" t="s">
        <v>635</v>
      </c>
      <c r="O66" s="44" t="str">
        <f t="shared" si="2"/>
        <v>57
 Espacios de circulación de conocimiento producido por la UPN</v>
      </c>
      <c r="P66" s="44" t="s">
        <v>139</v>
      </c>
      <c r="Q66" s="43">
        <v>9</v>
      </c>
      <c r="R66" s="47">
        <v>44926</v>
      </c>
      <c r="S66" s="43">
        <v>57</v>
      </c>
      <c r="T66" s="43">
        <v>57</v>
      </c>
      <c r="U66" s="43">
        <v>57</v>
      </c>
      <c r="V66" s="43">
        <v>57</v>
      </c>
      <c r="W66" s="43" t="s">
        <v>598</v>
      </c>
      <c r="X66" s="64">
        <v>19</v>
      </c>
      <c r="Y66" s="68">
        <f t="shared" si="0"/>
        <v>0.33333333333333331</v>
      </c>
      <c r="Z66" s="94" t="s">
        <v>740</v>
      </c>
    </row>
    <row r="67" spans="1:26" ht="112.5">
      <c r="A67" s="9">
        <v>57</v>
      </c>
      <c r="B67" s="43">
        <v>63</v>
      </c>
      <c r="C67" s="44" t="s">
        <v>48</v>
      </c>
      <c r="D67" s="44" t="s">
        <v>49</v>
      </c>
      <c r="E67" s="44" t="s">
        <v>301</v>
      </c>
      <c r="F67" s="45" t="s">
        <v>315</v>
      </c>
      <c r="G67" s="45" t="s">
        <v>119</v>
      </c>
      <c r="H67" s="54" t="s">
        <v>318</v>
      </c>
      <c r="I67" s="44" t="s">
        <v>659</v>
      </c>
      <c r="J67" s="44" t="s">
        <v>54</v>
      </c>
      <c r="K67" s="44" t="s">
        <v>305</v>
      </c>
      <c r="L67" s="44" t="s">
        <v>306</v>
      </c>
      <c r="M67" s="43" t="s">
        <v>316</v>
      </c>
      <c r="N67" s="44" t="s">
        <v>317</v>
      </c>
      <c r="O67" s="44" t="str">
        <f t="shared" si="2"/>
        <v>69
 Productos editoriales de la UPN</v>
      </c>
      <c r="P67" s="44" t="s">
        <v>34</v>
      </c>
      <c r="Q67" s="43">
        <v>40</v>
      </c>
      <c r="R67" s="47">
        <v>44926</v>
      </c>
      <c r="S67" s="43">
        <v>45</v>
      </c>
      <c r="T67" s="43">
        <v>52</v>
      </c>
      <c r="U67" s="43">
        <v>60</v>
      </c>
      <c r="V67" s="43">
        <v>69</v>
      </c>
      <c r="W67" s="43" t="s">
        <v>595</v>
      </c>
      <c r="X67" s="64">
        <v>118</v>
      </c>
      <c r="Y67" s="68">
        <f t="shared" si="0"/>
        <v>1</v>
      </c>
      <c r="Z67" s="64" t="s">
        <v>741</v>
      </c>
    </row>
    <row r="68" spans="1:26" ht="409.5">
      <c r="A68" s="9">
        <v>58</v>
      </c>
      <c r="B68" s="43">
        <v>64</v>
      </c>
      <c r="C68" s="44" t="s">
        <v>48</v>
      </c>
      <c r="D68" s="44" t="s">
        <v>49</v>
      </c>
      <c r="E68" s="44" t="s">
        <v>301</v>
      </c>
      <c r="F68" s="45" t="s">
        <v>319</v>
      </c>
      <c r="G68" s="45" t="s">
        <v>119</v>
      </c>
      <c r="H68" s="45" t="s">
        <v>320</v>
      </c>
      <c r="I68" s="44" t="s">
        <v>321</v>
      </c>
      <c r="J68" s="44" t="s">
        <v>44</v>
      </c>
      <c r="K68" s="44" t="s">
        <v>322</v>
      </c>
      <c r="L68" s="44" t="s">
        <v>323</v>
      </c>
      <c r="M68" s="43">
        <v>80</v>
      </c>
      <c r="N68" s="44" t="s">
        <v>324</v>
      </c>
      <c r="O68" s="44" t="str">
        <f t="shared" si="2"/>
        <v>80 % de Generación contenidos</v>
      </c>
      <c r="P68" s="44" t="s">
        <v>34</v>
      </c>
      <c r="Q68" s="43" t="s">
        <v>389</v>
      </c>
      <c r="R68" s="43" t="s">
        <v>389</v>
      </c>
      <c r="S68" s="43">
        <v>20</v>
      </c>
      <c r="T68" s="43">
        <v>40</v>
      </c>
      <c r="U68" s="43">
        <v>60</v>
      </c>
      <c r="V68" s="43">
        <v>80</v>
      </c>
      <c r="W68" s="43" t="s">
        <v>140</v>
      </c>
      <c r="X68" s="64">
        <v>315</v>
      </c>
      <c r="Y68" s="68">
        <f t="shared" si="0"/>
        <v>1</v>
      </c>
      <c r="Z68" s="97" t="s">
        <v>776</v>
      </c>
    </row>
    <row r="69" spans="1:26" ht="409.5">
      <c r="A69" s="9">
        <v>59</v>
      </c>
      <c r="B69" s="43">
        <v>65</v>
      </c>
      <c r="C69" s="44" t="s">
        <v>48</v>
      </c>
      <c r="D69" s="44" t="s">
        <v>49</v>
      </c>
      <c r="E69" s="44" t="s">
        <v>301</v>
      </c>
      <c r="F69" s="45" t="s">
        <v>325</v>
      </c>
      <c r="G69" s="45" t="s">
        <v>119</v>
      </c>
      <c r="H69" s="45" t="s">
        <v>326</v>
      </c>
      <c r="I69" s="44" t="s">
        <v>327</v>
      </c>
      <c r="J69" s="44" t="s">
        <v>44</v>
      </c>
      <c r="K69" s="44" t="s">
        <v>322</v>
      </c>
      <c r="L69" s="44" t="s">
        <v>323</v>
      </c>
      <c r="M69" s="43">
        <v>35</v>
      </c>
      <c r="N69" s="44" t="s">
        <v>660</v>
      </c>
      <c r="O69" s="44" t="str">
        <f t="shared" si="2"/>
        <v xml:space="preserve">35 % de incremento de producción audiovisual </v>
      </c>
      <c r="P69" s="44" t="s">
        <v>34</v>
      </c>
      <c r="Q69" s="43" t="s">
        <v>389</v>
      </c>
      <c r="R69" s="43" t="s">
        <v>389</v>
      </c>
      <c r="S69" s="43">
        <v>10</v>
      </c>
      <c r="T69" s="43">
        <v>20</v>
      </c>
      <c r="U69" s="43">
        <v>30</v>
      </c>
      <c r="V69" s="43">
        <v>35</v>
      </c>
      <c r="W69" s="43" t="s">
        <v>140</v>
      </c>
      <c r="X69" s="64">
        <v>232</v>
      </c>
      <c r="Y69" s="68">
        <f t="shared" si="0"/>
        <v>1</v>
      </c>
      <c r="Z69" s="98" t="s">
        <v>777</v>
      </c>
    </row>
    <row r="70" spans="1:26" ht="409.5">
      <c r="A70" s="9">
        <v>60</v>
      </c>
      <c r="B70" s="43">
        <v>66</v>
      </c>
      <c r="C70" s="44" t="s">
        <v>48</v>
      </c>
      <c r="D70" s="44" t="s">
        <v>49</v>
      </c>
      <c r="E70" s="44" t="s">
        <v>301</v>
      </c>
      <c r="F70" s="45" t="s">
        <v>328</v>
      </c>
      <c r="G70" s="45" t="s">
        <v>119</v>
      </c>
      <c r="H70" s="45" t="s">
        <v>661</v>
      </c>
      <c r="I70" s="44" t="s">
        <v>329</v>
      </c>
      <c r="J70" s="44" t="s">
        <v>44</v>
      </c>
      <c r="K70" s="44" t="s">
        <v>322</v>
      </c>
      <c r="L70" s="44" t="s">
        <v>323</v>
      </c>
      <c r="M70" s="43">
        <v>35</v>
      </c>
      <c r="N70" s="44" t="s">
        <v>330</v>
      </c>
      <c r="O70" s="44" t="s">
        <v>331</v>
      </c>
      <c r="P70" s="44" t="s">
        <v>34</v>
      </c>
      <c r="Q70" s="43" t="s">
        <v>389</v>
      </c>
      <c r="R70" s="43" t="s">
        <v>389</v>
      </c>
      <c r="S70" s="43">
        <v>10</v>
      </c>
      <c r="T70" s="43">
        <v>20</v>
      </c>
      <c r="U70" s="43">
        <v>30</v>
      </c>
      <c r="V70" s="43">
        <v>35</v>
      </c>
      <c r="W70" s="43" t="s">
        <v>140</v>
      </c>
      <c r="X70" s="64">
        <v>1013</v>
      </c>
      <c r="Y70" s="68">
        <f t="shared" ref="Y70:Y131" si="3">IF(T70=0," ",IF((X70/T70)&gt;1,1,(X70/T70)))</f>
        <v>1</v>
      </c>
      <c r="Z70" s="101" t="s">
        <v>778</v>
      </c>
    </row>
    <row r="71" spans="1:26" ht="90">
      <c r="A71" s="9">
        <v>61</v>
      </c>
      <c r="B71" s="43">
        <v>67</v>
      </c>
      <c r="C71" s="44" t="s">
        <v>82</v>
      </c>
      <c r="D71" s="44" t="s">
        <v>83</v>
      </c>
      <c r="E71" s="44" t="s">
        <v>332</v>
      </c>
      <c r="F71" s="45" t="s">
        <v>333</v>
      </c>
      <c r="G71" s="45" t="s">
        <v>119</v>
      </c>
      <c r="H71" s="45" t="s">
        <v>334</v>
      </c>
      <c r="I71" s="44" t="s">
        <v>335</v>
      </c>
      <c r="J71" s="44" t="s">
        <v>44</v>
      </c>
      <c r="K71" s="44" t="s">
        <v>88</v>
      </c>
      <c r="L71" s="44" t="s">
        <v>336</v>
      </c>
      <c r="M71" s="43">
        <v>13</v>
      </c>
      <c r="N71" s="44" t="s">
        <v>337</v>
      </c>
      <c r="O71" s="44" t="str">
        <f t="shared" ref="O71:O139" si="4">IF(M71="","",(M71&amp;" "&amp;N71))</f>
        <v>13 % de recursos para inversión en el presupuesto UPN</v>
      </c>
      <c r="P71" s="44" t="s">
        <v>139</v>
      </c>
      <c r="Q71" s="43">
        <v>12</v>
      </c>
      <c r="R71" s="47">
        <v>44926</v>
      </c>
      <c r="S71" s="43">
        <v>13</v>
      </c>
      <c r="T71" s="43">
        <v>13</v>
      </c>
      <c r="U71" s="43">
        <v>13</v>
      </c>
      <c r="V71" s="43">
        <v>13</v>
      </c>
      <c r="W71" s="43" t="s">
        <v>589</v>
      </c>
      <c r="X71" s="104">
        <v>40</v>
      </c>
      <c r="Y71" s="68">
        <f t="shared" si="3"/>
        <v>1</v>
      </c>
      <c r="Z71" s="64" t="s">
        <v>784</v>
      </c>
    </row>
    <row r="72" spans="1:26" ht="409.5">
      <c r="A72" s="9">
        <v>62</v>
      </c>
      <c r="B72" s="43">
        <v>68</v>
      </c>
      <c r="C72" s="44" t="s">
        <v>82</v>
      </c>
      <c r="D72" s="44" t="s">
        <v>83</v>
      </c>
      <c r="E72" s="44" t="s">
        <v>332</v>
      </c>
      <c r="F72" s="45" t="s">
        <v>338</v>
      </c>
      <c r="G72" s="45" t="s">
        <v>119</v>
      </c>
      <c r="H72" s="45" t="s">
        <v>662</v>
      </c>
      <c r="I72" s="44" t="s">
        <v>339</v>
      </c>
      <c r="J72" s="44" t="s">
        <v>44</v>
      </c>
      <c r="K72" s="44" t="s">
        <v>88</v>
      </c>
      <c r="L72" s="44" t="s">
        <v>336</v>
      </c>
      <c r="M72" s="43">
        <v>6</v>
      </c>
      <c r="N72" s="44" t="s">
        <v>340</v>
      </c>
      <c r="O72" s="44" t="str">
        <f t="shared" si="4"/>
        <v>6 % de presupuesto sensible a enfoques diversos</v>
      </c>
      <c r="P72" s="44" t="s">
        <v>34</v>
      </c>
      <c r="Q72" s="43" t="s">
        <v>389</v>
      </c>
      <c r="R72" s="43" t="s">
        <v>389</v>
      </c>
      <c r="S72" s="43">
        <v>3</v>
      </c>
      <c r="T72" s="43">
        <v>4</v>
      </c>
      <c r="U72" s="43">
        <v>5</v>
      </c>
      <c r="V72" s="43">
        <v>6</v>
      </c>
      <c r="W72" s="43" t="s">
        <v>589</v>
      </c>
      <c r="X72" s="103">
        <f>2387327949/316688000000</f>
        <v>7.5384225136411864E-3</v>
      </c>
      <c r="Y72" s="68">
        <f t="shared" si="3"/>
        <v>1.8846056284102966E-3</v>
      </c>
      <c r="Z72" s="102" t="s">
        <v>782</v>
      </c>
    </row>
    <row r="73" spans="1:26" ht="409.5">
      <c r="A73" s="9">
        <v>64</v>
      </c>
      <c r="B73" s="43">
        <v>69</v>
      </c>
      <c r="C73" s="44" t="s">
        <v>82</v>
      </c>
      <c r="D73" s="44" t="s">
        <v>83</v>
      </c>
      <c r="E73" s="44" t="s">
        <v>84</v>
      </c>
      <c r="F73" s="45" t="s">
        <v>341</v>
      </c>
      <c r="G73" s="45" t="s">
        <v>119</v>
      </c>
      <c r="H73" s="45" t="s">
        <v>342</v>
      </c>
      <c r="I73" s="44" t="s">
        <v>93</v>
      </c>
      <c r="J73" s="44" t="s">
        <v>94</v>
      </c>
      <c r="K73" s="44" t="s">
        <v>95</v>
      </c>
      <c r="L73" s="44" t="s">
        <v>96</v>
      </c>
      <c r="M73" s="43">
        <v>17</v>
      </c>
      <c r="N73" s="44" t="s">
        <v>343</v>
      </c>
      <c r="O73" s="44" t="str">
        <f t="shared" si="4"/>
        <v>17 Estudiantes x servidor público UPN</v>
      </c>
      <c r="P73" s="44" t="s">
        <v>34</v>
      </c>
      <c r="Q73" s="43">
        <v>14</v>
      </c>
      <c r="R73" s="47">
        <v>45071</v>
      </c>
      <c r="S73" s="43">
        <v>14</v>
      </c>
      <c r="T73" s="43">
        <v>15</v>
      </c>
      <c r="U73" s="46" t="s">
        <v>389</v>
      </c>
      <c r="V73" s="46" t="s">
        <v>389</v>
      </c>
      <c r="W73" s="43" t="s">
        <v>587</v>
      </c>
      <c r="X73" s="64">
        <v>18.09</v>
      </c>
      <c r="Y73" s="68">
        <f t="shared" si="3"/>
        <v>1</v>
      </c>
      <c r="Z73" s="64" t="s">
        <v>744</v>
      </c>
    </row>
    <row r="74" spans="1:26" ht="178.5">
      <c r="A74" s="9">
        <v>69</v>
      </c>
      <c r="B74" s="43">
        <v>70</v>
      </c>
      <c r="C74" s="44" t="s">
        <v>82</v>
      </c>
      <c r="D74" s="44" t="s">
        <v>83</v>
      </c>
      <c r="E74" s="44" t="s">
        <v>344</v>
      </c>
      <c r="F74" s="45" t="s">
        <v>345</v>
      </c>
      <c r="G74" s="45" t="s">
        <v>119</v>
      </c>
      <c r="H74" s="45" t="s">
        <v>346</v>
      </c>
      <c r="I74" s="44" t="s">
        <v>347</v>
      </c>
      <c r="J74" s="44" t="s">
        <v>44</v>
      </c>
      <c r="K74" s="44" t="s">
        <v>348</v>
      </c>
      <c r="L74" s="44" t="s">
        <v>349</v>
      </c>
      <c r="M74" s="43">
        <v>75</v>
      </c>
      <c r="N74" s="44" t="s">
        <v>350</v>
      </c>
      <c r="O74" s="44" t="str">
        <f t="shared" si="4"/>
        <v>75 % de avance en el desempeño del Modelo Estándar de Control Interno</v>
      </c>
      <c r="P74" s="44" t="s">
        <v>34</v>
      </c>
      <c r="Q74" s="43">
        <v>60.9</v>
      </c>
      <c r="R74" s="47">
        <v>45291</v>
      </c>
      <c r="S74" s="43" t="s">
        <v>389</v>
      </c>
      <c r="T74" s="43">
        <v>71.3</v>
      </c>
      <c r="U74" s="43">
        <v>73</v>
      </c>
      <c r="V74" s="43">
        <v>75</v>
      </c>
      <c r="W74" s="43" t="s">
        <v>589</v>
      </c>
      <c r="X74" s="64">
        <v>82.2</v>
      </c>
      <c r="Y74" s="68">
        <f t="shared" si="3"/>
        <v>1</v>
      </c>
      <c r="Z74" s="105" t="s">
        <v>787</v>
      </c>
    </row>
    <row r="75" spans="1:26" ht="229.5">
      <c r="A75" s="9">
        <v>70</v>
      </c>
      <c r="B75" s="43">
        <v>71</v>
      </c>
      <c r="C75" s="44" t="s">
        <v>82</v>
      </c>
      <c r="D75" s="44" t="s">
        <v>83</v>
      </c>
      <c r="E75" s="44" t="s">
        <v>344</v>
      </c>
      <c r="F75" s="45" t="s">
        <v>351</v>
      </c>
      <c r="G75" s="45" t="s">
        <v>119</v>
      </c>
      <c r="H75" s="45" t="s">
        <v>352</v>
      </c>
      <c r="I75" s="44" t="s">
        <v>353</v>
      </c>
      <c r="J75" s="44" t="s">
        <v>44</v>
      </c>
      <c r="K75" s="44" t="s">
        <v>88</v>
      </c>
      <c r="L75" s="44" t="s">
        <v>354</v>
      </c>
      <c r="M75" s="43">
        <v>80</v>
      </c>
      <c r="N75" s="44" t="s">
        <v>355</v>
      </c>
      <c r="O75" s="44" t="str">
        <f t="shared" si="4"/>
        <v>80 % de avance en el nivel de desempeño institucional</v>
      </c>
      <c r="P75" s="44" t="s">
        <v>34</v>
      </c>
      <c r="Q75" s="43">
        <v>30</v>
      </c>
      <c r="R75" s="47">
        <v>45291</v>
      </c>
      <c r="S75" s="43" t="s">
        <v>389</v>
      </c>
      <c r="T75" s="43">
        <v>65</v>
      </c>
      <c r="U75" s="43">
        <v>75</v>
      </c>
      <c r="V75" s="43">
        <v>80</v>
      </c>
      <c r="W75" s="43" t="s">
        <v>589</v>
      </c>
      <c r="X75" s="64">
        <v>25</v>
      </c>
      <c r="Y75" s="68">
        <f t="shared" si="3"/>
        <v>0.38461538461538464</v>
      </c>
      <c r="Z75" s="105" t="s">
        <v>797</v>
      </c>
    </row>
    <row r="76" spans="1:26" ht="229.5">
      <c r="A76" s="9">
        <v>71</v>
      </c>
      <c r="B76" s="43">
        <v>72</v>
      </c>
      <c r="C76" s="44" t="s">
        <v>82</v>
      </c>
      <c r="D76" s="44" t="s">
        <v>83</v>
      </c>
      <c r="E76" s="44" t="s">
        <v>344</v>
      </c>
      <c r="F76" s="45" t="s">
        <v>356</v>
      </c>
      <c r="G76" s="45" t="s">
        <v>119</v>
      </c>
      <c r="H76" s="45" t="s">
        <v>357</v>
      </c>
      <c r="I76" s="44" t="s">
        <v>358</v>
      </c>
      <c r="J76" s="44" t="s">
        <v>44</v>
      </c>
      <c r="K76" s="44" t="s">
        <v>88</v>
      </c>
      <c r="L76" s="44" t="s">
        <v>359</v>
      </c>
      <c r="M76" s="43">
        <v>100</v>
      </c>
      <c r="N76" s="44" t="s">
        <v>360</v>
      </c>
      <c r="O76" s="44" t="str">
        <f t="shared" si="4"/>
        <v>100 % de procedimientos simplificados y/o racionalizados</v>
      </c>
      <c r="P76" s="44" t="s">
        <v>34</v>
      </c>
      <c r="Q76" s="43">
        <v>5</v>
      </c>
      <c r="R76" s="47">
        <v>44926</v>
      </c>
      <c r="S76" s="43">
        <v>20</v>
      </c>
      <c r="T76" s="43">
        <v>50</v>
      </c>
      <c r="U76" s="43">
        <v>75</v>
      </c>
      <c r="V76" s="43">
        <v>100</v>
      </c>
      <c r="W76" s="43" t="s">
        <v>140</v>
      </c>
      <c r="X76" s="64">
        <v>100</v>
      </c>
      <c r="Y76" s="68">
        <f t="shared" si="3"/>
        <v>1</v>
      </c>
      <c r="Z76" s="105" t="s">
        <v>798</v>
      </c>
    </row>
    <row r="77" spans="1:26" ht="258.75">
      <c r="A77" s="9">
        <v>72</v>
      </c>
      <c r="B77" s="43">
        <v>73</v>
      </c>
      <c r="C77" s="44" t="s">
        <v>82</v>
      </c>
      <c r="D77" s="44" t="s">
        <v>83</v>
      </c>
      <c r="E77" s="44" t="s">
        <v>344</v>
      </c>
      <c r="F77" s="45" t="s">
        <v>361</v>
      </c>
      <c r="G77" s="45" t="s">
        <v>119</v>
      </c>
      <c r="H77" s="45" t="s">
        <v>364</v>
      </c>
      <c r="I77" s="44" t="s">
        <v>365</v>
      </c>
      <c r="J77" s="44" t="s">
        <v>94</v>
      </c>
      <c r="K77" s="44" t="s">
        <v>362</v>
      </c>
      <c r="L77" s="54" t="s">
        <v>366</v>
      </c>
      <c r="M77" s="43">
        <v>90</v>
      </c>
      <c r="N77" s="44" t="s">
        <v>363</v>
      </c>
      <c r="O77" s="44" t="str">
        <f t="shared" si="4"/>
        <v>90 % de ejecución de los Planes Anuales de Adquisiciones</v>
      </c>
      <c r="P77" s="44" t="s">
        <v>34</v>
      </c>
      <c r="Q77" s="43" t="s">
        <v>389</v>
      </c>
      <c r="R77" s="47" t="s">
        <v>389</v>
      </c>
      <c r="S77" s="43">
        <v>75</v>
      </c>
      <c r="T77" s="43">
        <v>85</v>
      </c>
      <c r="U77" s="43">
        <v>85</v>
      </c>
      <c r="V77" s="43">
        <v>90</v>
      </c>
      <c r="W77" s="43" t="s">
        <v>602</v>
      </c>
      <c r="X77" s="64">
        <v>69</v>
      </c>
      <c r="Y77" s="68">
        <f t="shared" si="3"/>
        <v>0.81176470588235294</v>
      </c>
      <c r="Z77" s="64" t="s">
        <v>745</v>
      </c>
    </row>
    <row r="78" spans="1:26" ht="409.5">
      <c r="A78" s="9">
        <v>73</v>
      </c>
      <c r="B78" s="43">
        <v>74</v>
      </c>
      <c r="C78" s="44" t="s">
        <v>82</v>
      </c>
      <c r="D78" s="44" t="s">
        <v>83</v>
      </c>
      <c r="E78" s="44" t="s">
        <v>344</v>
      </c>
      <c r="F78" s="45" t="s">
        <v>367</v>
      </c>
      <c r="G78" s="45" t="s">
        <v>119</v>
      </c>
      <c r="H78" s="45" t="s">
        <v>368</v>
      </c>
      <c r="I78" s="44" t="s">
        <v>369</v>
      </c>
      <c r="J78" s="44" t="s">
        <v>94</v>
      </c>
      <c r="K78" s="44" t="s">
        <v>370</v>
      </c>
      <c r="L78" s="44" t="s">
        <v>96</v>
      </c>
      <c r="M78" s="43">
        <v>88</v>
      </c>
      <c r="N78" s="44" t="s">
        <v>663</v>
      </c>
      <c r="O78" s="44" t="str">
        <f t="shared" si="4"/>
        <v>88 % de administrativos beneficiados con el Plan de Bienestar y Capacitación UPN</v>
      </c>
      <c r="P78" s="44" t="s">
        <v>34</v>
      </c>
      <c r="Q78" s="43">
        <v>82.95</v>
      </c>
      <c r="R78" s="47">
        <v>45291</v>
      </c>
      <c r="S78" s="43">
        <v>82.95</v>
      </c>
      <c r="T78" s="43">
        <v>83</v>
      </c>
      <c r="U78" s="43">
        <v>87</v>
      </c>
      <c r="V78" s="43">
        <v>88</v>
      </c>
      <c r="W78" s="43" t="s">
        <v>589</v>
      </c>
      <c r="X78" s="64">
        <v>82</v>
      </c>
      <c r="Y78" s="68">
        <f t="shared" si="3"/>
        <v>0.98795180722891562</v>
      </c>
      <c r="Z78" s="64" t="s">
        <v>746</v>
      </c>
    </row>
    <row r="79" spans="1:26" ht="135">
      <c r="A79" s="9">
        <v>74</v>
      </c>
      <c r="B79" s="43">
        <v>75</v>
      </c>
      <c r="C79" s="44" t="s">
        <v>82</v>
      </c>
      <c r="D79" s="44" t="s">
        <v>83</v>
      </c>
      <c r="E79" s="44" t="s">
        <v>344</v>
      </c>
      <c r="F79" s="45" t="s">
        <v>371</v>
      </c>
      <c r="G79" s="45" t="s">
        <v>119</v>
      </c>
      <c r="H79" s="45" t="s">
        <v>372</v>
      </c>
      <c r="I79" s="44" t="s">
        <v>373</v>
      </c>
      <c r="J79" s="44" t="s">
        <v>94</v>
      </c>
      <c r="K79" s="44" t="s">
        <v>374</v>
      </c>
      <c r="L79" s="44" t="s">
        <v>374</v>
      </c>
      <c r="M79" s="43">
        <v>75</v>
      </c>
      <c r="N79" s="44" t="s">
        <v>375</v>
      </c>
      <c r="O79" s="44" t="str">
        <f t="shared" si="4"/>
        <v>75 % de implementación del plan de adquisiciones verdes de la UPN</v>
      </c>
      <c r="P79" s="44" t="s">
        <v>34</v>
      </c>
      <c r="Q79" s="43" t="s">
        <v>376</v>
      </c>
      <c r="R79" s="47">
        <v>44926</v>
      </c>
      <c r="S79" s="43">
        <v>15</v>
      </c>
      <c r="T79" s="43">
        <v>35</v>
      </c>
      <c r="U79" s="46" t="s">
        <v>389</v>
      </c>
      <c r="V79" s="46" t="s">
        <v>389</v>
      </c>
      <c r="W79" s="43" t="s">
        <v>587</v>
      </c>
      <c r="X79" s="64">
        <v>0</v>
      </c>
      <c r="Y79" s="68">
        <f t="shared" si="3"/>
        <v>0</v>
      </c>
      <c r="Z79" s="64" t="s">
        <v>747</v>
      </c>
    </row>
    <row r="80" spans="1:26" ht="409.5">
      <c r="A80" s="9">
        <v>75</v>
      </c>
      <c r="B80" s="43">
        <v>76</v>
      </c>
      <c r="C80" s="44" t="s">
        <v>82</v>
      </c>
      <c r="D80" s="44" t="s">
        <v>83</v>
      </c>
      <c r="E80" s="44" t="s">
        <v>344</v>
      </c>
      <c r="F80" s="45" t="s">
        <v>377</v>
      </c>
      <c r="G80" s="45" t="s">
        <v>119</v>
      </c>
      <c r="H80" s="45" t="s">
        <v>378</v>
      </c>
      <c r="I80" s="44" t="s">
        <v>379</v>
      </c>
      <c r="J80" s="44" t="s">
        <v>94</v>
      </c>
      <c r="K80" s="44" t="s">
        <v>380</v>
      </c>
      <c r="L80" s="44" t="s">
        <v>381</v>
      </c>
      <c r="M80" s="43">
        <v>50</v>
      </c>
      <c r="N80" s="44" t="s">
        <v>382</v>
      </c>
      <c r="O80" s="44" t="str">
        <f t="shared" si="4"/>
        <v>50 % de mejoramiento del Servicio de Transporte de la UPN</v>
      </c>
      <c r="P80" s="44" t="s">
        <v>34</v>
      </c>
      <c r="Q80" s="43">
        <v>0</v>
      </c>
      <c r="R80" s="47" t="s">
        <v>389</v>
      </c>
      <c r="S80" s="43">
        <v>5</v>
      </c>
      <c r="T80" s="43">
        <v>15</v>
      </c>
      <c r="U80" s="46" t="s">
        <v>389</v>
      </c>
      <c r="V80" s="46" t="s">
        <v>389</v>
      </c>
      <c r="W80" s="43" t="s">
        <v>587</v>
      </c>
      <c r="X80" s="64">
        <v>10</v>
      </c>
      <c r="Y80" s="68">
        <f t="shared" si="3"/>
        <v>0.66666666666666663</v>
      </c>
      <c r="Z80" s="64" t="s">
        <v>748</v>
      </c>
    </row>
    <row r="81" spans="1:26" ht="84" hidden="1">
      <c r="A81" s="9">
        <v>76</v>
      </c>
      <c r="B81" s="43">
        <v>77</v>
      </c>
      <c r="C81" s="44" t="s">
        <v>82</v>
      </c>
      <c r="D81" s="44" t="s">
        <v>83</v>
      </c>
      <c r="E81" s="44" t="s">
        <v>383</v>
      </c>
      <c r="F81" s="45" t="s">
        <v>384</v>
      </c>
      <c r="G81" s="45" t="s">
        <v>119</v>
      </c>
      <c r="H81" s="45" t="s">
        <v>385</v>
      </c>
      <c r="I81" s="44" t="s">
        <v>386</v>
      </c>
      <c r="J81" s="44" t="s">
        <v>94</v>
      </c>
      <c r="K81" s="44" t="s">
        <v>387</v>
      </c>
      <c r="L81" s="44" t="s">
        <v>664</v>
      </c>
      <c r="M81" s="43">
        <v>80</v>
      </c>
      <c r="N81" s="44" t="s">
        <v>388</v>
      </c>
      <c r="O81" s="44" t="str">
        <f t="shared" si="4"/>
        <v>80 % de implementación del Plan Estratégico de Tecnologías de la Información</v>
      </c>
      <c r="P81" s="44" t="s">
        <v>34</v>
      </c>
      <c r="Q81" s="43" t="s">
        <v>389</v>
      </c>
      <c r="R81" s="43" t="s">
        <v>389</v>
      </c>
      <c r="S81" s="43" t="s">
        <v>389</v>
      </c>
      <c r="T81" s="43" t="s">
        <v>389</v>
      </c>
      <c r="U81" s="43">
        <v>60</v>
      </c>
      <c r="V81" s="43">
        <v>80</v>
      </c>
      <c r="W81" s="43" t="s">
        <v>589</v>
      </c>
      <c r="X81" s="64" t="s">
        <v>689</v>
      </c>
      <c r="Y81" s="50" t="s">
        <v>689</v>
      </c>
      <c r="Z81" s="64" t="s">
        <v>689</v>
      </c>
    </row>
    <row r="82" spans="1:26" ht="409.5">
      <c r="A82" s="9">
        <v>77</v>
      </c>
      <c r="B82" s="43">
        <v>78</v>
      </c>
      <c r="C82" s="44" t="s">
        <v>82</v>
      </c>
      <c r="D82" s="44" t="s">
        <v>83</v>
      </c>
      <c r="E82" s="44" t="s">
        <v>383</v>
      </c>
      <c r="F82" s="45" t="s">
        <v>390</v>
      </c>
      <c r="G82" s="45" t="s">
        <v>119</v>
      </c>
      <c r="H82" s="45" t="s">
        <v>391</v>
      </c>
      <c r="I82" s="44" t="s">
        <v>386</v>
      </c>
      <c r="J82" s="44" t="s">
        <v>94</v>
      </c>
      <c r="K82" s="44" t="s">
        <v>387</v>
      </c>
      <c r="L82" s="44" t="s">
        <v>664</v>
      </c>
      <c r="M82" s="43">
        <v>80</v>
      </c>
      <c r="N82" s="44" t="s">
        <v>392</v>
      </c>
      <c r="O82" s="44" t="str">
        <f t="shared" si="4"/>
        <v>80 % de articulación de Sistemas de Información</v>
      </c>
      <c r="P82" s="44" t="s">
        <v>34</v>
      </c>
      <c r="Q82" s="43" t="s">
        <v>389</v>
      </c>
      <c r="R82" s="43" t="s">
        <v>389</v>
      </c>
      <c r="S82" s="43">
        <v>50</v>
      </c>
      <c r="T82" s="43">
        <v>60</v>
      </c>
      <c r="U82" s="43">
        <v>70</v>
      </c>
      <c r="V82" s="43">
        <v>80</v>
      </c>
      <c r="W82" s="43" t="s">
        <v>665</v>
      </c>
      <c r="X82" s="64">
        <v>33</v>
      </c>
      <c r="Y82" s="68">
        <f t="shared" si="3"/>
        <v>0.55000000000000004</v>
      </c>
      <c r="Z82" s="64" t="s">
        <v>749</v>
      </c>
    </row>
    <row r="83" spans="1:26" ht="72">
      <c r="A83" s="9">
        <v>78</v>
      </c>
      <c r="B83" s="43">
        <v>79</v>
      </c>
      <c r="C83" s="44" t="s">
        <v>82</v>
      </c>
      <c r="D83" s="44" t="s">
        <v>83</v>
      </c>
      <c r="E83" s="44" t="s">
        <v>383</v>
      </c>
      <c r="F83" s="45" t="s">
        <v>393</v>
      </c>
      <c r="G83" s="45" t="s">
        <v>119</v>
      </c>
      <c r="H83" s="45" t="s">
        <v>394</v>
      </c>
      <c r="I83" s="44" t="s">
        <v>395</v>
      </c>
      <c r="J83" s="44" t="s">
        <v>44</v>
      </c>
      <c r="K83" s="43" t="s">
        <v>397</v>
      </c>
      <c r="L83" s="44" t="s">
        <v>664</v>
      </c>
      <c r="M83" s="43">
        <v>100</v>
      </c>
      <c r="N83" s="44" t="s">
        <v>396</v>
      </c>
      <c r="O83" s="44" t="str">
        <f t="shared" si="4"/>
        <v>100 % de implementación del Campus Virtual UPN</v>
      </c>
      <c r="P83" s="44" t="s">
        <v>34</v>
      </c>
      <c r="Q83" s="43" t="s">
        <v>389</v>
      </c>
      <c r="R83" s="43" t="s">
        <v>389</v>
      </c>
      <c r="S83" s="43">
        <v>10</v>
      </c>
      <c r="T83" s="43">
        <v>60</v>
      </c>
      <c r="U83" s="43">
        <v>100</v>
      </c>
      <c r="V83" s="43">
        <v>100</v>
      </c>
      <c r="W83" s="43" t="s">
        <v>603</v>
      </c>
      <c r="X83" s="109">
        <v>0</v>
      </c>
      <c r="Y83" s="68">
        <f t="shared" si="3"/>
        <v>0</v>
      </c>
      <c r="Z83" s="109" t="s">
        <v>801</v>
      </c>
    </row>
    <row r="84" spans="1:26" ht="78.75">
      <c r="A84" s="9">
        <v>79</v>
      </c>
      <c r="B84" s="43">
        <v>80</v>
      </c>
      <c r="C84" s="44" t="s">
        <v>82</v>
      </c>
      <c r="D84" s="44" t="s">
        <v>83</v>
      </c>
      <c r="E84" s="44" t="s">
        <v>383</v>
      </c>
      <c r="F84" s="45" t="s">
        <v>398</v>
      </c>
      <c r="G84" s="45" t="s">
        <v>119</v>
      </c>
      <c r="H84" s="45" t="s">
        <v>399</v>
      </c>
      <c r="I84" s="44" t="s">
        <v>400</v>
      </c>
      <c r="J84" s="44" t="s">
        <v>44</v>
      </c>
      <c r="K84" s="44" t="s">
        <v>88</v>
      </c>
      <c r="L84" s="44" t="s">
        <v>89</v>
      </c>
      <c r="M84" s="43">
        <v>15</v>
      </c>
      <c r="N84" s="44" t="s">
        <v>401</v>
      </c>
      <c r="O84" s="44" t="str">
        <f t="shared" si="4"/>
        <v xml:space="preserve">15 Tableros con la información oficial dispuestos en la WEB de la UPN </v>
      </c>
      <c r="P84" s="44" t="s">
        <v>34</v>
      </c>
      <c r="Q84" s="43" t="s">
        <v>389</v>
      </c>
      <c r="R84" s="43" t="s">
        <v>389</v>
      </c>
      <c r="S84" s="43">
        <v>4</v>
      </c>
      <c r="T84" s="43">
        <v>7</v>
      </c>
      <c r="U84" s="43">
        <v>12</v>
      </c>
      <c r="V84" s="43">
        <v>15</v>
      </c>
      <c r="W84" s="43" t="s">
        <v>589</v>
      </c>
      <c r="X84" s="64">
        <v>15</v>
      </c>
      <c r="Y84" s="68">
        <f t="shared" si="3"/>
        <v>1</v>
      </c>
      <c r="Z84" s="64" t="s">
        <v>783</v>
      </c>
    </row>
    <row r="85" spans="1:26" ht="409.5">
      <c r="A85" s="9">
        <v>80</v>
      </c>
      <c r="B85" s="60">
        <v>81</v>
      </c>
      <c r="C85" s="61" t="s">
        <v>82</v>
      </c>
      <c r="D85" s="61" t="s">
        <v>83</v>
      </c>
      <c r="E85" s="61" t="s">
        <v>402</v>
      </c>
      <c r="F85" s="62" t="s">
        <v>682</v>
      </c>
      <c r="G85" s="62" t="s">
        <v>119</v>
      </c>
      <c r="H85" s="62" t="s">
        <v>683</v>
      </c>
      <c r="I85" s="63" t="s">
        <v>403</v>
      </c>
      <c r="J85" s="63" t="s">
        <v>94</v>
      </c>
      <c r="K85" s="63" t="s">
        <v>404</v>
      </c>
      <c r="L85" s="63" t="s">
        <v>405</v>
      </c>
      <c r="M85" s="64">
        <v>20</v>
      </c>
      <c r="N85" s="63" t="s">
        <v>684</v>
      </c>
      <c r="O85" s="63" t="s">
        <v>685</v>
      </c>
      <c r="P85" s="63" t="s">
        <v>139</v>
      </c>
      <c r="Q85" s="64">
        <v>10</v>
      </c>
      <c r="R85" s="65">
        <v>44926</v>
      </c>
      <c r="S85" s="64">
        <v>5</v>
      </c>
      <c r="T85" s="64">
        <v>5</v>
      </c>
      <c r="U85" s="64">
        <v>5</v>
      </c>
      <c r="V85" s="66">
        <v>5</v>
      </c>
      <c r="W85" s="64" t="s">
        <v>604</v>
      </c>
      <c r="X85" s="64">
        <v>11</v>
      </c>
      <c r="Y85" s="68">
        <f t="shared" si="3"/>
        <v>1</v>
      </c>
      <c r="Z85" s="64" t="s">
        <v>750</v>
      </c>
    </row>
    <row r="86" spans="1:26" ht="225">
      <c r="A86" s="9">
        <v>81</v>
      </c>
      <c r="B86" s="43">
        <v>82</v>
      </c>
      <c r="C86" s="44" t="s">
        <v>82</v>
      </c>
      <c r="D86" s="44" t="s">
        <v>83</v>
      </c>
      <c r="E86" s="44" t="s">
        <v>402</v>
      </c>
      <c r="F86" s="44" t="s">
        <v>406</v>
      </c>
      <c r="G86" s="45" t="s">
        <v>119</v>
      </c>
      <c r="H86" s="45" t="s">
        <v>411</v>
      </c>
      <c r="I86" s="44" t="s">
        <v>407</v>
      </c>
      <c r="J86" s="44" t="s">
        <v>31</v>
      </c>
      <c r="K86" s="44" t="s">
        <v>408</v>
      </c>
      <c r="L86" s="44" t="s">
        <v>409</v>
      </c>
      <c r="M86" s="43">
        <v>3775</v>
      </c>
      <c r="N86" s="44" t="s">
        <v>410</v>
      </c>
      <c r="O86" s="44" t="str">
        <f t="shared" si="4"/>
        <v>3775 Usuarios de recursos bibliográficos</v>
      </c>
      <c r="P86" s="44" t="s">
        <v>34</v>
      </c>
      <c r="Q86" s="43">
        <v>3580</v>
      </c>
      <c r="R86" s="47">
        <v>44926</v>
      </c>
      <c r="S86" s="43">
        <v>3687</v>
      </c>
      <c r="T86" s="43">
        <v>3761</v>
      </c>
      <c r="U86" s="43">
        <v>3768</v>
      </c>
      <c r="V86" s="43">
        <v>3775</v>
      </c>
      <c r="W86" s="43" t="s">
        <v>595</v>
      </c>
      <c r="X86" s="9">
        <v>3785</v>
      </c>
      <c r="Y86" s="68">
        <f t="shared" si="3"/>
        <v>1</v>
      </c>
      <c r="Z86" s="9" t="s">
        <v>712</v>
      </c>
    </row>
    <row r="87" spans="1:26" ht="157.5">
      <c r="A87" s="9">
        <v>82</v>
      </c>
      <c r="B87" s="43">
        <v>83</v>
      </c>
      <c r="C87" s="44" t="s">
        <v>82</v>
      </c>
      <c r="D87" s="44" t="s">
        <v>98</v>
      </c>
      <c r="E87" s="44" t="s">
        <v>99</v>
      </c>
      <c r="F87" s="45" t="s">
        <v>412</v>
      </c>
      <c r="G87" s="45" t="s">
        <v>119</v>
      </c>
      <c r="H87" s="43" t="s">
        <v>414</v>
      </c>
      <c r="I87" s="44" t="s">
        <v>101</v>
      </c>
      <c r="J87" s="44" t="s">
        <v>94</v>
      </c>
      <c r="K87" s="44" t="s">
        <v>102</v>
      </c>
      <c r="L87" s="44" t="s">
        <v>103</v>
      </c>
      <c r="M87" s="43">
        <v>80</v>
      </c>
      <c r="N87" s="44" t="s">
        <v>413</v>
      </c>
      <c r="O87" s="44" t="str">
        <f t="shared" si="4"/>
        <v>80 % de ejecución proyecto Valmaría</v>
      </c>
      <c r="P87" s="44" t="s">
        <v>34</v>
      </c>
      <c r="Q87" s="43" t="s">
        <v>389</v>
      </c>
      <c r="R87" s="43" t="s">
        <v>389</v>
      </c>
      <c r="S87" s="43" t="s">
        <v>389</v>
      </c>
      <c r="T87" s="43">
        <v>70</v>
      </c>
      <c r="U87" s="43">
        <v>75</v>
      </c>
      <c r="V87" s="43">
        <v>80</v>
      </c>
      <c r="W87" s="43" t="s">
        <v>604</v>
      </c>
      <c r="X87" s="64">
        <v>83</v>
      </c>
      <c r="Y87" s="68">
        <f t="shared" si="3"/>
        <v>1</v>
      </c>
      <c r="Z87" s="64" t="s">
        <v>751</v>
      </c>
    </row>
    <row r="88" spans="1:26" ht="213.75">
      <c r="A88" s="9">
        <v>83</v>
      </c>
      <c r="B88" s="43">
        <v>84</v>
      </c>
      <c r="C88" s="44" t="s">
        <v>82</v>
      </c>
      <c r="D88" s="44" t="s">
        <v>98</v>
      </c>
      <c r="E88" s="44" t="s">
        <v>99</v>
      </c>
      <c r="F88" s="45" t="s">
        <v>415</v>
      </c>
      <c r="G88" s="45" t="s">
        <v>119</v>
      </c>
      <c r="H88" s="45" t="s">
        <v>416</v>
      </c>
      <c r="I88" s="44" t="s">
        <v>101</v>
      </c>
      <c r="J88" s="44" t="s">
        <v>94</v>
      </c>
      <c r="K88" s="44" t="s">
        <v>102</v>
      </c>
      <c r="L88" s="44" t="s">
        <v>103</v>
      </c>
      <c r="M88" s="43">
        <v>7</v>
      </c>
      <c r="N88" s="44" t="s">
        <v>417</v>
      </c>
      <c r="O88" s="44" t="str">
        <f t="shared" si="4"/>
        <v>7 metros cuadrados por estudiante destinados para actividades administrativas</v>
      </c>
      <c r="P88" s="44" t="s">
        <v>34</v>
      </c>
      <c r="Q88" s="43">
        <v>5.39</v>
      </c>
      <c r="R88" s="47">
        <v>45015</v>
      </c>
      <c r="S88" s="43">
        <v>5.39</v>
      </c>
      <c r="T88" s="43">
        <v>5.92</v>
      </c>
      <c r="U88" s="46" t="s">
        <v>389</v>
      </c>
      <c r="V88" s="46" t="s">
        <v>389</v>
      </c>
      <c r="W88" s="43" t="s">
        <v>587</v>
      </c>
      <c r="X88" s="64">
        <v>40</v>
      </c>
      <c r="Y88" s="68">
        <f t="shared" si="3"/>
        <v>1</v>
      </c>
      <c r="Z88" s="64" t="s">
        <v>752</v>
      </c>
    </row>
    <row r="89" spans="1:26" ht="225">
      <c r="A89" s="9">
        <v>84</v>
      </c>
      <c r="B89" s="43">
        <v>85</v>
      </c>
      <c r="C89" s="44" t="s">
        <v>82</v>
      </c>
      <c r="D89" s="44" t="s">
        <v>98</v>
      </c>
      <c r="E89" s="44" t="s">
        <v>99</v>
      </c>
      <c r="F89" s="45" t="s">
        <v>418</v>
      </c>
      <c r="G89" s="45" t="s">
        <v>119</v>
      </c>
      <c r="H89" s="45" t="s">
        <v>419</v>
      </c>
      <c r="I89" s="44" t="s">
        <v>101</v>
      </c>
      <c r="J89" s="44" t="s">
        <v>94</v>
      </c>
      <c r="K89" s="44" t="s">
        <v>102</v>
      </c>
      <c r="L89" s="44" t="s">
        <v>103</v>
      </c>
      <c r="M89" s="43">
        <v>15</v>
      </c>
      <c r="N89" s="44" t="s">
        <v>420</v>
      </c>
      <c r="O89" s="44" t="str">
        <f t="shared" si="4"/>
        <v>15 metros cuadrados por estudiante destinados para actividades académicas</v>
      </c>
      <c r="P89" s="44" t="s">
        <v>139</v>
      </c>
      <c r="Q89" s="43" t="s">
        <v>389</v>
      </c>
      <c r="R89" s="47" t="s">
        <v>389</v>
      </c>
      <c r="S89" s="43">
        <v>11</v>
      </c>
      <c r="T89" s="43">
        <v>13</v>
      </c>
      <c r="U89" s="46" t="s">
        <v>389</v>
      </c>
      <c r="V89" s="46" t="s">
        <v>389</v>
      </c>
      <c r="W89" s="43" t="s">
        <v>587</v>
      </c>
      <c r="X89" s="64">
        <v>4</v>
      </c>
      <c r="Y89" s="68">
        <f t="shared" si="3"/>
        <v>0.30769230769230771</v>
      </c>
      <c r="Z89" s="64" t="s">
        <v>753</v>
      </c>
    </row>
    <row r="90" spans="1:26" ht="108" hidden="1">
      <c r="A90" s="9">
        <v>85</v>
      </c>
      <c r="B90" s="43">
        <v>86</v>
      </c>
      <c r="C90" s="44" t="s">
        <v>82</v>
      </c>
      <c r="D90" s="44" t="s">
        <v>98</v>
      </c>
      <c r="E90" s="44" t="s">
        <v>99</v>
      </c>
      <c r="F90" s="45" t="s">
        <v>421</v>
      </c>
      <c r="G90" s="45" t="s">
        <v>119</v>
      </c>
      <c r="H90" s="45" t="s">
        <v>422</v>
      </c>
      <c r="I90" s="44" t="s">
        <v>101</v>
      </c>
      <c r="J90" s="44" t="s">
        <v>94</v>
      </c>
      <c r="K90" s="44" t="s">
        <v>102</v>
      </c>
      <c r="L90" s="44" t="s">
        <v>103</v>
      </c>
      <c r="M90" s="43">
        <v>35</v>
      </c>
      <c r="N90" s="44" t="s">
        <v>423</v>
      </c>
      <c r="O90" s="44" t="str">
        <f t="shared" si="4"/>
        <v>35 % avance plan maestro de infraestructura</v>
      </c>
      <c r="P90" s="44" t="s">
        <v>34</v>
      </c>
      <c r="Q90" s="43" t="s">
        <v>389</v>
      </c>
      <c r="R90" s="43" t="s">
        <v>389</v>
      </c>
      <c r="S90" s="43" t="s">
        <v>389</v>
      </c>
      <c r="T90" s="43" t="s">
        <v>389</v>
      </c>
      <c r="U90" s="43" t="s">
        <v>389</v>
      </c>
      <c r="V90" s="43">
        <v>35</v>
      </c>
      <c r="W90" s="43" t="s">
        <v>589</v>
      </c>
      <c r="X90" s="64" t="s">
        <v>689</v>
      </c>
      <c r="Y90" s="50" t="s">
        <v>689</v>
      </c>
      <c r="Z90" s="64" t="s">
        <v>689</v>
      </c>
    </row>
    <row r="91" spans="1:26" ht="409.5">
      <c r="A91" s="9">
        <v>86</v>
      </c>
      <c r="B91" s="43">
        <v>87</v>
      </c>
      <c r="C91" s="44" t="s">
        <v>82</v>
      </c>
      <c r="D91" s="44" t="s">
        <v>98</v>
      </c>
      <c r="E91" s="44" t="s">
        <v>99</v>
      </c>
      <c r="F91" s="45" t="s">
        <v>424</v>
      </c>
      <c r="G91" s="45" t="s">
        <v>119</v>
      </c>
      <c r="H91" s="45" t="s">
        <v>425</v>
      </c>
      <c r="I91" s="44" t="s">
        <v>426</v>
      </c>
      <c r="J91" s="44" t="s">
        <v>94</v>
      </c>
      <c r="K91" s="44" t="s">
        <v>380</v>
      </c>
      <c r="L91" s="44" t="s">
        <v>381</v>
      </c>
      <c r="M91" s="43">
        <v>80</v>
      </c>
      <c r="N91" s="44" t="s">
        <v>427</v>
      </c>
      <c r="O91" s="44" t="str">
        <f t="shared" si="4"/>
        <v>80 % de espacios intervenidos para aumentar la accesibilidad</v>
      </c>
      <c r="P91" s="44" t="s">
        <v>34</v>
      </c>
      <c r="Q91" s="43" t="s">
        <v>389</v>
      </c>
      <c r="R91" s="43" t="s">
        <v>389</v>
      </c>
      <c r="S91" s="43">
        <v>5</v>
      </c>
      <c r="T91" s="43">
        <v>70</v>
      </c>
      <c r="U91" s="43">
        <v>75</v>
      </c>
      <c r="V91" s="43">
        <v>80</v>
      </c>
      <c r="W91" s="43" t="s">
        <v>589</v>
      </c>
      <c r="X91" s="64">
        <v>14.29</v>
      </c>
      <c r="Y91" s="68">
        <f t="shared" si="3"/>
        <v>0.20414285714285713</v>
      </c>
      <c r="Z91" s="64" t="s">
        <v>754</v>
      </c>
    </row>
    <row r="92" spans="1:26" ht="315">
      <c r="A92" s="9">
        <v>87</v>
      </c>
      <c r="B92" s="43">
        <v>88</v>
      </c>
      <c r="C92" s="44" t="s">
        <v>104</v>
      </c>
      <c r="D92" s="44" t="s">
        <v>105</v>
      </c>
      <c r="E92" s="44" t="s">
        <v>106</v>
      </c>
      <c r="F92" s="45" t="s">
        <v>428</v>
      </c>
      <c r="G92" s="45" t="s">
        <v>119</v>
      </c>
      <c r="H92" s="45" t="s">
        <v>637</v>
      </c>
      <c r="I92" s="44" t="s">
        <v>160</v>
      </c>
      <c r="J92" s="44" t="s">
        <v>94</v>
      </c>
      <c r="K92" s="44" t="s">
        <v>109</v>
      </c>
      <c r="L92" s="44" t="s">
        <v>110</v>
      </c>
      <c r="M92" s="43">
        <v>85</v>
      </c>
      <c r="N92" s="44" t="s">
        <v>429</v>
      </c>
      <c r="O92" s="44" t="str">
        <f t="shared" si="4"/>
        <v>85 % de beneficiarios plan integral de bienestar</v>
      </c>
      <c r="P92" s="44" t="s">
        <v>34</v>
      </c>
      <c r="Q92" s="43" t="s">
        <v>430</v>
      </c>
      <c r="R92" s="47">
        <v>44926</v>
      </c>
      <c r="S92" s="43">
        <v>40</v>
      </c>
      <c r="T92" s="43">
        <v>75</v>
      </c>
      <c r="U92" s="43">
        <v>80</v>
      </c>
      <c r="V92" s="43">
        <v>85</v>
      </c>
      <c r="W92" s="43" t="s">
        <v>604</v>
      </c>
      <c r="X92" s="64">
        <v>87</v>
      </c>
      <c r="Y92" s="68">
        <f t="shared" si="3"/>
        <v>1</v>
      </c>
      <c r="Z92" s="64" t="s">
        <v>755</v>
      </c>
    </row>
    <row r="93" spans="1:26" ht="409.5">
      <c r="A93" s="9">
        <v>88</v>
      </c>
      <c r="B93" s="43">
        <v>89</v>
      </c>
      <c r="C93" s="44" t="s">
        <v>104</v>
      </c>
      <c r="D93" s="44" t="s">
        <v>105</v>
      </c>
      <c r="E93" s="44" t="s">
        <v>106</v>
      </c>
      <c r="F93" s="54" t="s">
        <v>433</v>
      </c>
      <c r="G93" s="45" t="s">
        <v>119</v>
      </c>
      <c r="H93" s="54" t="s">
        <v>638</v>
      </c>
      <c r="I93" s="44" t="s">
        <v>431</v>
      </c>
      <c r="J93" s="44" t="s">
        <v>31</v>
      </c>
      <c r="K93" s="44" t="s">
        <v>31</v>
      </c>
      <c r="L93" s="44" t="s">
        <v>32</v>
      </c>
      <c r="M93" s="43">
        <v>60</v>
      </c>
      <c r="N93" s="44" t="s">
        <v>432</v>
      </c>
      <c r="O93" s="44" t="str">
        <f t="shared" si="4"/>
        <v>60 % de estudiantes
beneficiarios del
programa
acompañamiento
académico</v>
      </c>
      <c r="P93" s="44" t="s">
        <v>34</v>
      </c>
      <c r="Q93" s="43" t="s">
        <v>389</v>
      </c>
      <c r="R93" s="43" t="s">
        <v>389</v>
      </c>
      <c r="S93" s="43">
        <v>0</v>
      </c>
      <c r="T93" s="43">
        <v>20</v>
      </c>
      <c r="U93" s="43">
        <v>40</v>
      </c>
      <c r="V93" s="43">
        <v>60</v>
      </c>
      <c r="W93" s="43" t="s">
        <v>596</v>
      </c>
      <c r="X93" s="9">
        <v>48.71</v>
      </c>
      <c r="Y93" s="68">
        <f t="shared" si="3"/>
        <v>1</v>
      </c>
      <c r="Z93" s="9" t="s">
        <v>713</v>
      </c>
    </row>
    <row r="94" spans="1:26" ht="133.5" customHeight="1">
      <c r="A94" s="9">
        <v>90</v>
      </c>
      <c r="B94" s="43">
        <v>90</v>
      </c>
      <c r="C94" s="44" t="s">
        <v>104</v>
      </c>
      <c r="D94" s="44" t="s">
        <v>105</v>
      </c>
      <c r="E94" s="44" t="s">
        <v>106</v>
      </c>
      <c r="F94" s="45" t="s">
        <v>434</v>
      </c>
      <c r="G94" s="45" t="s">
        <v>119</v>
      </c>
      <c r="H94" s="45" t="s">
        <v>639</v>
      </c>
      <c r="I94" s="44" t="s">
        <v>435</v>
      </c>
      <c r="J94" s="44" t="s">
        <v>94</v>
      </c>
      <c r="K94" s="44" t="s">
        <v>109</v>
      </c>
      <c r="L94" s="44" t="s">
        <v>110</v>
      </c>
      <c r="M94" s="43">
        <v>50</v>
      </c>
      <c r="N94" s="44" t="s">
        <v>436</v>
      </c>
      <c r="O94" s="44" t="str">
        <f t="shared" si="4"/>
        <v>50 % de estudiantes beneficiados del servicio de restaurante y cafetería</v>
      </c>
      <c r="P94" s="44" t="s">
        <v>34</v>
      </c>
      <c r="Q94" s="43">
        <v>35</v>
      </c>
      <c r="R94" s="47">
        <v>45071</v>
      </c>
      <c r="S94" s="43">
        <v>35</v>
      </c>
      <c r="T94" s="43">
        <v>50</v>
      </c>
      <c r="U94" s="43">
        <v>50</v>
      </c>
      <c r="V94" s="43">
        <v>50</v>
      </c>
      <c r="W94" s="43" t="s">
        <v>607</v>
      </c>
      <c r="X94" s="64">
        <v>66</v>
      </c>
      <c r="Y94" s="68">
        <f t="shared" si="3"/>
        <v>1</v>
      </c>
      <c r="Z94" s="64" t="s">
        <v>756</v>
      </c>
    </row>
    <row r="95" spans="1:26" ht="409.5">
      <c r="A95" s="9">
        <v>91</v>
      </c>
      <c r="B95" s="43">
        <v>91</v>
      </c>
      <c r="C95" s="44" t="s">
        <v>104</v>
      </c>
      <c r="D95" s="44" t="s">
        <v>105</v>
      </c>
      <c r="E95" s="44" t="s">
        <v>106</v>
      </c>
      <c r="F95" s="45" t="s">
        <v>437</v>
      </c>
      <c r="G95" s="45" t="s">
        <v>119</v>
      </c>
      <c r="H95" s="45" t="s">
        <v>438</v>
      </c>
      <c r="I95" s="44" t="s">
        <v>439</v>
      </c>
      <c r="J95" s="44" t="s">
        <v>94</v>
      </c>
      <c r="K95" s="44" t="s">
        <v>109</v>
      </c>
      <c r="L95" s="44" t="s">
        <v>110</v>
      </c>
      <c r="M95" s="43">
        <v>100</v>
      </c>
      <c r="N95" s="44" t="s">
        <v>440</v>
      </c>
      <c r="O95" s="44" t="str">
        <f t="shared" si="4"/>
        <v>100 % de cobertura de eventos con representación UPN</v>
      </c>
      <c r="P95" s="44" t="s">
        <v>139</v>
      </c>
      <c r="Q95" s="43" t="s">
        <v>389</v>
      </c>
      <c r="R95" s="43" t="s">
        <v>389</v>
      </c>
      <c r="S95" s="43">
        <v>100</v>
      </c>
      <c r="T95" s="43">
        <v>100</v>
      </c>
      <c r="U95" s="43">
        <v>100</v>
      </c>
      <c r="V95" s="43">
        <v>100</v>
      </c>
      <c r="W95" s="43" t="s">
        <v>140</v>
      </c>
      <c r="X95" s="64">
        <v>100</v>
      </c>
      <c r="Y95" s="68">
        <f t="shared" si="3"/>
        <v>1</v>
      </c>
      <c r="Z95" s="64" t="s">
        <v>757</v>
      </c>
    </row>
    <row r="96" spans="1:26" ht="236.25">
      <c r="A96" s="9">
        <v>92</v>
      </c>
      <c r="B96" s="43">
        <v>92</v>
      </c>
      <c r="C96" s="44" t="s">
        <v>104</v>
      </c>
      <c r="D96" s="44" t="s">
        <v>105</v>
      </c>
      <c r="E96" s="44" t="s">
        <v>106</v>
      </c>
      <c r="F96" s="45" t="s">
        <v>441</v>
      </c>
      <c r="G96" s="45" t="s">
        <v>119</v>
      </c>
      <c r="H96" s="45" t="s">
        <v>442</v>
      </c>
      <c r="I96" s="44" t="s">
        <v>439</v>
      </c>
      <c r="J96" s="44" t="s">
        <v>94</v>
      </c>
      <c r="K96" s="44" t="s">
        <v>109</v>
      </c>
      <c r="L96" s="44" t="s">
        <v>110</v>
      </c>
      <c r="M96" s="43">
        <v>15</v>
      </c>
      <c r="N96" s="44" t="s">
        <v>443</v>
      </c>
      <c r="O96" s="44" t="str">
        <f t="shared" si="4"/>
        <v>15 % de beneficiarios de programas de cultura, deporte y recreación</v>
      </c>
      <c r="P96" s="44" t="s">
        <v>34</v>
      </c>
      <c r="Q96" s="43">
        <v>1.8</v>
      </c>
      <c r="R96" s="47">
        <v>45291</v>
      </c>
      <c r="S96" s="43">
        <v>1.8</v>
      </c>
      <c r="T96" s="43">
        <v>7</v>
      </c>
      <c r="U96" s="43">
        <v>10</v>
      </c>
      <c r="V96" s="43">
        <v>15</v>
      </c>
      <c r="W96" s="43" t="s">
        <v>589</v>
      </c>
      <c r="X96" s="64">
        <v>20</v>
      </c>
      <c r="Y96" s="68">
        <f t="shared" si="3"/>
        <v>1</v>
      </c>
      <c r="Z96" s="64" t="s">
        <v>758</v>
      </c>
    </row>
    <row r="97" spans="1:26" ht="213.75">
      <c r="A97" s="9">
        <v>93</v>
      </c>
      <c r="B97" s="43">
        <v>93</v>
      </c>
      <c r="C97" s="44" t="s">
        <v>104</v>
      </c>
      <c r="D97" s="44" t="s">
        <v>105</v>
      </c>
      <c r="E97" s="44" t="s">
        <v>106</v>
      </c>
      <c r="F97" s="45" t="s">
        <v>444</v>
      </c>
      <c r="G97" s="45" t="s">
        <v>119</v>
      </c>
      <c r="H97" s="45" t="s">
        <v>666</v>
      </c>
      <c r="I97" s="44" t="s">
        <v>435</v>
      </c>
      <c r="J97" s="44" t="s">
        <v>94</v>
      </c>
      <c r="K97" s="44" t="s">
        <v>109</v>
      </c>
      <c r="L97" s="44" t="s">
        <v>110</v>
      </c>
      <c r="M97" s="43">
        <v>3</v>
      </c>
      <c r="N97" s="44" t="s">
        <v>667</v>
      </c>
      <c r="O97" s="44" t="str">
        <f t="shared" si="4"/>
        <v>3 % de estudiantes semestrales beneficiados por medio de monitorias académicas</v>
      </c>
      <c r="P97" s="44" t="s">
        <v>139</v>
      </c>
      <c r="Q97" s="43">
        <v>3</v>
      </c>
      <c r="R97" s="47">
        <v>45071</v>
      </c>
      <c r="S97" s="43">
        <v>3</v>
      </c>
      <c r="T97" s="43">
        <v>3</v>
      </c>
      <c r="U97" s="46" t="s">
        <v>389</v>
      </c>
      <c r="V97" s="46" t="s">
        <v>389</v>
      </c>
      <c r="W97" s="43" t="s">
        <v>617</v>
      </c>
      <c r="X97" s="64">
        <v>3</v>
      </c>
      <c r="Y97" s="68">
        <f t="shared" si="3"/>
        <v>1</v>
      </c>
      <c r="Z97" s="64" t="s">
        <v>759</v>
      </c>
    </row>
    <row r="98" spans="1:26" ht="180">
      <c r="A98" s="9">
        <v>94</v>
      </c>
      <c r="B98" s="43">
        <v>94</v>
      </c>
      <c r="C98" s="44" t="s">
        <v>104</v>
      </c>
      <c r="D98" s="44" t="s">
        <v>105</v>
      </c>
      <c r="E98" s="44" t="s">
        <v>106</v>
      </c>
      <c r="F98" s="45" t="s">
        <v>446</v>
      </c>
      <c r="G98" s="45" t="s">
        <v>119</v>
      </c>
      <c r="H98" s="45" t="s">
        <v>447</v>
      </c>
      <c r="I98" s="44" t="s">
        <v>435</v>
      </c>
      <c r="J98" s="44" t="s">
        <v>94</v>
      </c>
      <c r="K98" s="44" t="s">
        <v>109</v>
      </c>
      <c r="L98" s="44" t="s">
        <v>110</v>
      </c>
      <c r="M98" s="43">
        <v>3</v>
      </c>
      <c r="N98" s="44" t="s">
        <v>448</v>
      </c>
      <c r="O98" s="44" t="str">
        <f t="shared" si="4"/>
        <v>3 % de monitores beneficiados con Apoyo a Servicios Estudiantiles</v>
      </c>
      <c r="P98" s="44" t="s">
        <v>139</v>
      </c>
      <c r="Q98" s="43">
        <v>3</v>
      </c>
      <c r="R98" s="47">
        <v>45071</v>
      </c>
      <c r="S98" s="43">
        <v>3</v>
      </c>
      <c r="T98" s="43">
        <v>3</v>
      </c>
      <c r="U98" s="46" t="s">
        <v>389</v>
      </c>
      <c r="V98" s="46" t="s">
        <v>389</v>
      </c>
      <c r="W98" s="43" t="s">
        <v>617</v>
      </c>
      <c r="X98" s="64">
        <v>2.81</v>
      </c>
      <c r="Y98" s="68">
        <f t="shared" si="3"/>
        <v>0.93666666666666665</v>
      </c>
      <c r="Z98" s="64" t="s">
        <v>760</v>
      </c>
    </row>
    <row r="99" spans="1:26" ht="409.5">
      <c r="A99" s="9">
        <v>95</v>
      </c>
      <c r="B99" s="43">
        <v>95</v>
      </c>
      <c r="C99" s="44" t="s">
        <v>104</v>
      </c>
      <c r="D99" s="44" t="s">
        <v>105</v>
      </c>
      <c r="E99" s="44" t="s">
        <v>106</v>
      </c>
      <c r="F99" s="45" t="s">
        <v>449</v>
      </c>
      <c r="G99" s="45" t="s">
        <v>119</v>
      </c>
      <c r="H99" s="45" t="s">
        <v>450</v>
      </c>
      <c r="I99" s="44" t="s">
        <v>451</v>
      </c>
      <c r="J99" s="44" t="s">
        <v>94</v>
      </c>
      <c r="K99" s="44" t="s">
        <v>109</v>
      </c>
      <c r="L99" s="44" t="s">
        <v>110</v>
      </c>
      <c r="M99" s="43">
        <v>10</v>
      </c>
      <c r="N99" s="44" t="s">
        <v>452</v>
      </c>
      <c r="O99" s="44" t="str">
        <f t="shared" si="4"/>
        <v>10 % de beneficiarios de espacios de formación deportiva</v>
      </c>
      <c r="P99" s="44" t="s">
        <v>34</v>
      </c>
      <c r="Q99" s="43">
        <v>7</v>
      </c>
      <c r="R99" s="47">
        <v>45071</v>
      </c>
      <c r="S99" s="43">
        <v>7</v>
      </c>
      <c r="T99" s="43">
        <v>8</v>
      </c>
      <c r="U99" s="46" t="s">
        <v>389</v>
      </c>
      <c r="V99" s="46" t="s">
        <v>389</v>
      </c>
      <c r="W99" s="43" t="s">
        <v>617</v>
      </c>
      <c r="X99" s="64">
        <v>8</v>
      </c>
      <c r="Y99" s="68">
        <f t="shared" si="3"/>
        <v>1</v>
      </c>
      <c r="Z99" s="64" t="s">
        <v>761</v>
      </c>
    </row>
    <row r="100" spans="1:26" ht="146.25">
      <c r="A100" s="9">
        <v>96</v>
      </c>
      <c r="B100" s="43">
        <v>96</v>
      </c>
      <c r="C100" s="44" t="s">
        <v>104</v>
      </c>
      <c r="D100" s="44" t="s">
        <v>105</v>
      </c>
      <c r="E100" s="44" t="s">
        <v>106</v>
      </c>
      <c r="F100" s="45" t="s">
        <v>453</v>
      </c>
      <c r="G100" s="45" t="s">
        <v>119</v>
      </c>
      <c r="H100" s="45" t="s">
        <v>454</v>
      </c>
      <c r="I100" s="44" t="s">
        <v>455</v>
      </c>
      <c r="J100" s="44" t="s">
        <v>94</v>
      </c>
      <c r="K100" s="44" t="s">
        <v>109</v>
      </c>
      <c r="L100" s="44" t="s">
        <v>110</v>
      </c>
      <c r="M100" s="43">
        <v>15</v>
      </c>
      <c r="N100" s="44" t="s">
        <v>456</v>
      </c>
      <c r="O100" s="44" t="str">
        <f t="shared" si="4"/>
        <v>15 % de beneficiarios de actividades de apoyo psicosocial</v>
      </c>
      <c r="P100" s="44" t="s">
        <v>34</v>
      </c>
      <c r="Q100" s="43">
        <v>1</v>
      </c>
      <c r="R100" s="47">
        <v>45291</v>
      </c>
      <c r="S100" s="43">
        <v>1</v>
      </c>
      <c r="T100" s="43">
        <v>10</v>
      </c>
      <c r="U100" s="43">
        <v>12</v>
      </c>
      <c r="V100" s="43">
        <v>15</v>
      </c>
      <c r="W100" s="48" t="s">
        <v>589</v>
      </c>
      <c r="X100" s="64">
        <v>44</v>
      </c>
      <c r="Y100" s="68">
        <f t="shared" si="3"/>
        <v>1</v>
      </c>
      <c r="Z100" s="64" t="s">
        <v>762</v>
      </c>
    </row>
    <row r="101" spans="1:26" ht="191.25">
      <c r="A101" s="9">
        <v>97</v>
      </c>
      <c r="B101" s="43">
        <v>97</v>
      </c>
      <c r="C101" s="44" t="s">
        <v>104</v>
      </c>
      <c r="D101" s="44" t="s">
        <v>105</v>
      </c>
      <c r="E101" s="44" t="s">
        <v>106</v>
      </c>
      <c r="F101" s="45" t="s">
        <v>457</v>
      </c>
      <c r="G101" s="45" t="s">
        <v>119</v>
      </c>
      <c r="H101" s="45" t="s">
        <v>458</v>
      </c>
      <c r="I101" s="44" t="s">
        <v>455</v>
      </c>
      <c r="J101" s="44" t="s">
        <v>94</v>
      </c>
      <c r="K101" s="44" t="s">
        <v>109</v>
      </c>
      <c r="L101" s="44" t="s">
        <v>110</v>
      </c>
      <c r="M101" s="43">
        <v>4.4000000000000004</v>
      </c>
      <c r="N101" s="44" t="s">
        <v>459</v>
      </c>
      <c r="O101" s="44" t="str">
        <f t="shared" si="4"/>
        <v>4,4 % de beneficiarios las acciones para el fortalecimiento de la salud</v>
      </c>
      <c r="P101" s="44" t="s">
        <v>139</v>
      </c>
      <c r="Q101" s="43">
        <v>4.4000000000000004</v>
      </c>
      <c r="R101" s="47">
        <v>45291</v>
      </c>
      <c r="S101" s="43">
        <v>4.4000000000000004</v>
      </c>
      <c r="T101" s="43">
        <v>4.4000000000000004</v>
      </c>
      <c r="U101" s="43">
        <v>4.4000000000000004</v>
      </c>
      <c r="V101" s="43">
        <v>4.4000000000000004</v>
      </c>
      <c r="W101" s="43" t="s">
        <v>589</v>
      </c>
      <c r="X101" s="64">
        <v>27</v>
      </c>
      <c r="Y101" s="68">
        <f t="shared" si="3"/>
        <v>1</v>
      </c>
      <c r="Z101" s="64" t="s">
        <v>763</v>
      </c>
    </row>
    <row r="102" spans="1:26" ht="101.25">
      <c r="A102" s="9">
        <v>98</v>
      </c>
      <c r="B102" s="43">
        <v>98</v>
      </c>
      <c r="C102" s="44" t="s">
        <v>104</v>
      </c>
      <c r="D102" s="44" t="s">
        <v>105</v>
      </c>
      <c r="E102" s="44" t="s">
        <v>460</v>
      </c>
      <c r="F102" s="45" t="s">
        <v>461</v>
      </c>
      <c r="G102" s="45" t="s">
        <v>119</v>
      </c>
      <c r="H102" s="45" t="s">
        <v>462</v>
      </c>
      <c r="I102" s="44" t="s">
        <v>463</v>
      </c>
      <c r="J102" s="44" t="s">
        <v>94</v>
      </c>
      <c r="K102" s="44" t="s">
        <v>109</v>
      </c>
      <c r="L102" s="44" t="s">
        <v>110</v>
      </c>
      <c r="M102" s="43">
        <v>20</v>
      </c>
      <c r="N102" s="44" t="s">
        <v>668</v>
      </c>
      <c r="O102" s="44" t="str">
        <f t="shared" si="4"/>
        <v>20 % de cobertura acciones para protocolo, atención y sanción de violencias basadas en género</v>
      </c>
      <c r="P102" s="44" t="s">
        <v>139</v>
      </c>
      <c r="Q102" s="43">
        <v>10</v>
      </c>
      <c r="R102" s="47">
        <v>44926</v>
      </c>
      <c r="S102" s="43">
        <v>20</v>
      </c>
      <c r="T102" s="43">
        <v>20</v>
      </c>
      <c r="U102" s="43">
        <v>20</v>
      </c>
      <c r="V102" s="43">
        <v>20</v>
      </c>
      <c r="W102" s="43" t="s">
        <v>140</v>
      </c>
      <c r="X102" s="64">
        <v>100</v>
      </c>
      <c r="Y102" s="68">
        <f t="shared" si="3"/>
        <v>1</v>
      </c>
      <c r="Z102" s="64" t="s">
        <v>764</v>
      </c>
    </row>
    <row r="103" spans="1:26" ht="326.25">
      <c r="A103" s="9">
        <v>99</v>
      </c>
      <c r="B103" s="43">
        <v>99</v>
      </c>
      <c r="C103" s="44" t="s">
        <v>104</v>
      </c>
      <c r="D103" s="44" t="s">
        <v>105</v>
      </c>
      <c r="E103" s="44" t="s">
        <v>460</v>
      </c>
      <c r="F103" s="45" t="s">
        <v>464</v>
      </c>
      <c r="G103" s="45" t="s">
        <v>119</v>
      </c>
      <c r="H103" s="43" t="s">
        <v>466</v>
      </c>
      <c r="I103" s="44" t="s">
        <v>669</v>
      </c>
      <c r="J103" s="44" t="s">
        <v>94</v>
      </c>
      <c r="K103" s="44" t="s">
        <v>387</v>
      </c>
      <c r="L103" s="44" t="s">
        <v>664</v>
      </c>
      <c r="M103" s="43">
        <v>80</v>
      </c>
      <c r="N103" s="44" t="s">
        <v>465</v>
      </c>
      <c r="O103" s="44" t="str">
        <f t="shared" si="4"/>
        <v>80 % de sistemas de información con variables de identidad de género, orientación sexual, pertenencia étnica ancestral, reconocimiento poblacional y discapacidad.</v>
      </c>
      <c r="P103" s="44" t="s">
        <v>70</v>
      </c>
      <c r="Q103" s="43" t="s">
        <v>389</v>
      </c>
      <c r="R103" s="43" t="s">
        <v>389</v>
      </c>
      <c r="S103" s="43">
        <v>20</v>
      </c>
      <c r="T103" s="43">
        <v>20</v>
      </c>
      <c r="U103" s="43">
        <v>20</v>
      </c>
      <c r="V103" s="43">
        <v>20</v>
      </c>
      <c r="W103" s="43" t="s">
        <v>595</v>
      </c>
      <c r="X103" s="64">
        <v>20</v>
      </c>
      <c r="Y103" s="68">
        <f t="shared" si="3"/>
        <v>1</v>
      </c>
      <c r="Z103" s="64" t="s">
        <v>765</v>
      </c>
    </row>
    <row r="104" spans="1:26" ht="409.5">
      <c r="A104" s="9">
        <v>100</v>
      </c>
      <c r="B104" s="43">
        <v>100</v>
      </c>
      <c r="C104" s="44" t="s">
        <v>104</v>
      </c>
      <c r="D104" s="44" t="s">
        <v>105</v>
      </c>
      <c r="E104" s="44" t="s">
        <v>467</v>
      </c>
      <c r="F104" s="45" t="s">
        <v>468</v>
      </c>
      <c r="G104" s="45" t="s">
        <v>119</v>
      </c>
      <c r="H104" s="45" t="s">
        <v>670</v>
      </c>
      <c r="I104" s="44" t="s">
        <v>469</v>
      </c>
      <c r="J104" s="44" t="s">
        <v>94</v>
      </c>
      <c r="K104" s="44" t="s">
        <v>109</v>
      </c>
      <c r="L104" s="44" t="s">
        <v>110</v>
      </c>
      <c r="M104" s="43">
        <v>35</v>
      </c>
      <c r="N104" s="44" t="s">
        <v>470</v>
      </c>
      <c r="O104" s="44" t="str">
        <f t="shared" si="4"/>
        <v xml:space="preserve">35 % de estudiantes que ingresan bajo la modalidad de  educación inclusiva </v>
      </c>
      <c r="P104" s="44" t="s">
        <v>34</v>
      </c>
      <c r="Q104" s="43" t="s">
        <v>389</v>
      </c>
      <c r="R104" s="43" t="s">
        <v>389</v>
      </c>
      <c r="S104" s="43">
        <v>30</v>
      </c>
      <c r="T104" s="43">
        <v>32</v>
      </c>
      <c r="U104" s="43">
        <v>33</v>
      </c>
      <c r="V104" s="43">
        <v>35</v>
      </c>
      <c r="W104" s="43" t="s">
        <v>589</v>
      </c>
      <c r="X104" s="64">
        <v>32</v>
      </c>
      <c r="Y104" s="68">
        <f t="shared" si="3"/>
        <v>1</v>
      </c>
      <c r="Z104" s="64" t="s">
        <v>766</v>
      </c>
    </row>
    <row r="105" spans="1:26" ht="112.5">
      <c r="A105" s="9">
        <v>101</v>
      </c>
      <c r="B105" s="43">
        <v>101</v>
      </c>
      <c r="C105" s="44" t="s">
        <v>104</v>
      </c>
      <c r="D105" s="44" t="s">
        <v>105</v>
      </c>
      <c r="E105" s="44" t="s">
        <v>467</v>
      </c>
      <c r="F105" s="45" t="s">
        <v>471</v>
      </c>
      <c r="G105" s="45" t="s">
        <v>119</v>
      </c>
      <c r="H105" s="45" t="s">
        <v>671</v>
      </c>
      <c r="I105" s="44" t="s">
        <v>472</v>
      </c>
      <c r="J105" s="44" t="s">
        <v>94</v>
      </c>
      <c r="K105" s="44" t="s">
        <v>109</v>
      </c>
      <c r="L105" s="44" t="s">
        <v>110</v>
      </c>
      <c r="M105" s="43">
        <v>10</v>
      </c>
      <c r="N105" s="44" t="s">
        <v>672</v>
      </c>
      <c r="O105" s="44" t="str">
        <f t="shared" si="4"/>
        <v>10 % de estudiantes admitidos que acceden a espacios psicoeducativos</v>
      </c>
      <c r="P105" s="44" t="s">
        <v>34</v>
      </c>
      <c r="Q105" s="43">
        <v>5</v>
      </c>
      <c r="R105" s="47">
        <v>44926</v>
      </c>
      <c r="S105" s="43">
        <v>6</v>
      </c>
      <c r="T105" s="43">
        <v>8</v>
      </c>
      <c r="U105" s="43">
        <v>9</v>
      </c>
      <c r="V105" s="43">
        <v>10</v>
      </c>
      <c r="W105" s="43" t="s">
        <v>140</v>
      </c>
      <c r="X105" s="64">
        <v>10</v>
      </c>
      <c r="Y105" s="68">
        <f t="shared" si="3"/>
        <v>1</v>
      </c>
      <c r="Z105" s="64" t="s">
        <v>767</v>
      </c>
    </row>
    <row r="106" spans="1:26" ht="409.5">
      <c r="A106" s="9">
        <v>102</v>
      </c>
      <c r="B106" s="43">
        <v>102</v>
      </c>
      <c r="C106" s="44" t="s">
        <v>104</v>
      </c>
      <c r="D106" s="44" t="s">
        <v>105</v>
      </c>
      <c r="E106" s="44" t="s">
        <v>467</v>
      </c>
      <c r="F106" s="45" t="s">
        <v>473</v>
      </c>
      <c r="G106" s="45" t="s">
        <v>119</v>
      </c>
      <c r="H106" s="45" t="s">
        <v>474</v>
      </c>
      <c r="I106" s="44" t="s">
        <v>475</v>
      </c>
      <c r="J106" s="44" t="s">
        <v>94</v>
      </c>
      <c r="K106" s="44" t="s">
        <v>109</v>
      </c>
      <c r="L106" s="44" t="s">
        <v>110</v>
      </c>
      <c r="M106" s="43">
        <v>10</v>
      </c>
      <c r="N106" s="44" t="s">
        <v>476</v>
      </c>
      <c r="O106" s="44" t="str">
        <f t="shared" si="4"/>
        <v>10 Espacios o campañas para prevenir adicción o sustancias psicoactivas</v>
      </c>
      <c r="P106" s="44" t="s">
        <v>34</v>
      </c>
      <c r="Q106" s="43" t="s">
        <v>389</v>
      </c>
      <c r="R106" s="43" t="s">
        <v>389</v>
      </c>
      <c r="S106" s="43">
        <v>5</v>
      </c>
      <c r="T106" s="43">
        <v>7</v>
      </c>
      <c r="U106" s="43">
        <v>9</v>
      </c>
      <c r="V106" s="43">
        <v>10</v>
      </c>
      <c r="W106" s="43" t="s">
        <v>140</v>
      </c>
      <c r="X106" s="64">
        <v>11</v>
      </c>
      <c r="Y106" s="68">
        <f t="shared" si="3"/>
        <v>1</v>
      </c>
      <c r="Z106" s="64" t="s">
        <v>768</v>
      </c>
    </row>
    <row r="107" spans="1:26" ht="409.5">
      <c r="A107" s="9">
        <v>103</v>
      </c>
      <c r="B107" s="43">
        <v>103</v>
      </c>
      <c r="C107" s="44" t="s">
        <v>104</v>
      </c>
      <c r="D107" s="44" t="s">
        <v>477</v>
      </c>
      <c r="E107" s="44" t="s">
        <v>478</v>
      </c>
      <c r="F107" s="45" t="s">
        <v>479</v>
      </c>
      <c r="G107" s="45" t="s">
        <v>119</v>
      </c>
      <c r="H107" s="45" t="s">
        <v>480</v>
      </c>
      <c r="I107" s="44" t="s">
        <v>481</v>
      </c>
      <c r="J107" s="44" t="s">
        <v>94</v>
      </c>
      <c r="K107" s="44" t="s">
        <v>109</v>
      </c>
      <c r="L107" s="44" t="s">
        <v>110</v>
      </c>
      <c r="M107" s="43">
        <v>300</v>
      </c>
      <c r="N107" s="44" t="s">
        <v>482</v>
      </c>
      <c r="O107" s="44" t="str">
        <f t="shared" si="4"/>
        <v>300 Beneficiarios de espacios de formación en derechos humanos</v>
      </c>
      <c r="P107" s="44" t="s">
        <v>34</v>
      </c>
      <c r="Q107" s="43" t="s">
        <v>389</v>
      </c>
      <c r="R107" s="43" t="s">
        <v>389</v>
      </c>
      <c r="S107" s="43">
        <v>50</v>
      </c>
      <c r="T107" s="43">
        <v>200</v>
      </c>
      <c r="U107" s="43">
        <v>250</v>
      </c>
      <c r="V107" s="43">
        <v>300</v>
      </c>
      <c r="W107" s="43" t="s">
        <v>589</v>
      </c>
      <c r="X107" s="64">
        <v>315</v>
      </c>
      <c r="Y107" s="68">
        <f t="shared" si="3"/>
        <v>1</v>
      </c>
      <c r="Z107" s="64" t="s">
        <v>769</v>
      </c>
    </row>
    <row r="108" spans="1:26" s="18" customFormat="1" ht="409.5">
      <c r="A108" s="17">
        <v>104</v>
      </c>
      <c r="B108" s="43">
        <v>104</v>
      </c>
      <c r="C108" s="44" t="s">
        <v>104</v>
      </c>
      <c r="D108" s="44" t="s">
        <v>477</v>
      </c>
      <c r="E108" s="44" t="s">
        <v>478</v>
      </c>
      <c r="F108" s="45" t="s">
        <v>483</v>
      </c>
      <c r="G108" s="45" t="s">
        <v>119</v>
      </c>
      <c r="H108" s="45" t="s">
        <v>484</v>
      </c>
      <c r="I108" s="44" t="s">
        <v>485</v>
      </c>
      <c r="J108" s="44" t="s">
        <v>44</v>
      </c>
      <c r="K108" s="44" t="s">
        <v>486</v>
      </c>
      <c r="L108" s="44" t="s">
        <v>487</v>
      </c>
      <c r="M108" s="43">
        <v>1</v>
      </c>
      <c r="N108" s="44" t="s">
        <v>488</v>
      </c>
      <c r="O108" s="44" t="str">
        <f t="shared" si="4"/>
        <v>1 Estatuto de participación adoptado y socializado</v>
      </c>
      <c r="P108" s="44" t="s">
        <v>34</v>
      </c>
      <c r="Q108" s="43" t="s">
        <v>389</v>
      </c>
      <c r="R108" s="43" t="s">
        <v>389</v>
      </c>
      <c r="S108" s="43">
        <v>0.5</v>
      </c>
      <c r="T108" s="43">
        <v>1</v>
      </c>
      <c r="U108" s="46" t="s">
        <v>389</v>
      </c>
      <c r="V108" s="46" t="s">
        <v>389</v>
      </c>
      <c r="W108" s="43" t="s">
        <v>587</v>
      </c>
      <c r="X108" s="64">
        <v>0</v>
      </c>
      <c r="Y108" s="68">
        <f t="shared" si="3"/>
        <v>0</v>
      </c>
      <c r="Z108" s="64" t="s">
        <v>779</v>
      </c>
    </row>
    <row r="109" spans="1:26" ht="202.5">
      <c r="A109" s="9">
        <v>105</v>
      </c>
      <c r="B109" s="43">
        <v>105</v>
      </c>
      <c r="C109" s="44" t="s">
        <v>104</v>
      </c>
      <c r="D109" s="44" t="s">
        <v>477</v>
      </c>
      <c r="E109" s="44" t="s">
        <v>478</v>
      </c>
      <c r="F109" s="45" t="s">
        <v>489</v>
      </c>
      <c r="G109" s="45" t="s">
        <v>119</v>
      </c>
      <c r="H109" s="45" t="s">
        <v>490</v>
      </c>
      <c r="I109" s="44" t="s">
        <v>491</v>
      </c>
      <c r="J109" s="44" t="s">
        <v>94</v>
      </c>
      <c r="K109" s="44" t="s">
        <v>109</v>
      </c>
      <c r="L109" s="44" t="s">
        <v>110</v>
      </c>
      <c r="M109" s="43">
        <v>10</v>
      </c>
      <c r="N109" s="44" t="s">
        <v>492</v>
      </c>
      <c r="O109" s="44" t="str">
        <f t="shared" si="4"/>
        <v>10 puestos de ventas informales al interior de la UPN regulados.</v>
      </c>
      <c r="P109" s="44" t="s">
        <v>112</v>
      </c>
      <c r="Q109" s="43">
        <v>40</v>
      </c>
      <c r="R109" s="47">
        <v>45069</v>
      </c>
      <c r="S109" s="43">
        <v>40</v>
      </c>
      <c r="T109" s="49">
        <v>30</v>
      </c>
      <c r="U109" s="46" t="s">
        <v>389</v>
      </c>
      <c r="V109" s="46" t="s">
        <v>389</v>
      </c>
      <c r="W109" s="43" t="s">
        <v>587</v>
      </c>
      <c r="X109" s="64">
        <v>0</v>
      </c>
      <c r="Y109" s="68">
        <f t="shared" si="3"/>
        <v>0</v>
      </c>
      <c r="Z109" s="64" t="s">
        <v>770</v>
      </c>
    </row>
    <row r="110" spans="1:26" ht="247.5">
      <c r="A110" s="9">
        <v>106</v>
      </c>
      <c r="B110" s="43">
        <v>106</v>
      </c>
      <c r="C110" s="44" t="s">
        <v>104</v>
      </c>
      <c r="D110" s="44" t="s">
        <v>477</v>
      </c>
      <c r="E110" s="44" t="s">
        <v>478</v>
      </c>
      <c r="F110" s="45" t="s">
        <v>493</v>
      </c>
      <c r="G110" s="45" t="s">
        <v>119</v>
      </c>
      <c r="H110" s="45" t="s">
        <v>494</v>
      </c>
      <c r="I110" s="44" t="s">
        <v>495</v>
      </c>
      <c r="J110" s="44" t="s">
        <v>94</v>
      </c>
      <c r="K110" s="44" t="s">
        <v>109</v>
      </c>
      <c r="L110" s="44" t="s">
        <v>110</v>
      </c>
      <c r="M110" s="43">
        <v>3</v>
      </c>
      <c r="N110" s="44" t="s">
        <v>496</v>
      </c>
      <c r="O110" s="44" t="str">
        <f t="shared" si="4"/>
        <v>3 % de participantes para fortalecer identidad y pertenencia</v>
      </c>
      <c r="P110" s="44" t="s">
        <v>139</v>
      </c>
      <c r="Q110" s="43">
        <v>2.78</v>
      </c>
      <c r="R110" s="47">
        <v>45291</v>
      </c>
      <c r="S110" s="43">
        <v>2.78</v>
      </c>
      <c r="T110" s="43">
        <v>3</v>
      </c>
      <c r="U110" s="43">
        <v>3</v>
      </c>
      <c r="V110" s="43">
        <v>3</v>
      </c>
      <c r="W110" s="43" t="s">
        <v>589</v>
      </c>
      <c r="X110" s="64">
        <v>34</v>
      </c>
      <c r="Y110" s="68">
        <f t="shared" si="3"/>
        <v>1</v>
      </c>
      <c r="Z110" s="96" t="s">
        <v>771</v>
      </c>
    </row>
    <row r="111" spans="1:26" ht="231" customHeight="1">
      <c r="A111" s="9">
        <v>107</v>
      </c>
      <c r="B111" s="43">
        <v>107</v>
      </c>
      <c r="C111" s="44" t="s">
        <v>104</v>
      </c>
      <c r="D111" s="44" t="s">
        <v>477</v>
      </c>
      <c r="E111" s="44" t="s">
        <v>478</v>
      </c>
      <c r="F111" s="45" t="s">
        <v>497</v>
      </c>
      <c r="G111" s="45" t="s">
        <v>119</v>
      </c>
      <c r="H111" s="45" t="s">
        <v>498</v>
      </c>
      <c r="I111" s="54" t="s">
        <v>499</v>
      </c>
      <c r="J111" s="44" t="s">
        <v>54</v>
      </c>
      <c r="K111" s="54" t="s">
        <v>55</v>
      </c>
      <c r="L111" s="55" t="s">
        <v>56</v>
      </c>
      <c r="M111" s="49">
        <v>5</v>
      </c>
      <c r="N111" s="55" t="s">
        <v>500</v>
      </c>
      <c r="O111" s="44" t="str">
        <f t="shared" si="4"/>
        <v>5 Propuestas de formación relacionadas con pueblos originarios y/o grupos minoritarios</v>
      </c>
      <c r="P111" s="44" t="s">
        <v>34</v>
      </c>
      <c r="Q111" s="43">
        <v>1</v>
      </c>
      <c r="R111" s="47">
        <v>44926</v>
      </c>
      <c r="S111" s="43">
        <v>2</v>
      </c>
      <c r="T111" s="43">
        <v>3</v>
      </c>
      <c r="U111" s="43">
        <v>4</v>
      </c>
      <c r="V111" s="43">
        <v>5</v>
      </c>
      <c r="W111" s="43" t="s">
        <v>210</v>
      </c>
      <c r="X111" s="64">
        <v>15</v>
      </c>
      <c r="Y111" s="68">
        <f t="shared" si="3"/>
        <v>1</v>
      </c>
      <c r="Z111" s="95" t="s">
        <v>737</v>
      </c>
    </row>
    <row r="112" spans="1:26" ht="258.75">
      <c r="A112" s="9">
        <v>108</v>
      </c>
      <c r="B112" s="43">
        <v>108</v>
      </c>
      <c r="C112" s="44" t="s">
        <v>104</v>
      </c>
      <c r="D112" s="44" t="s">
        <v>477</v>
      </c>
      <c r="E112" s="44" t="s">
        <v>501</v>
      </c>
      <c r="F112" s="45" t="s">
        <v>504</v>
      </c>
      <c r="G112" s="45" t="s">
        <v>119</v>
      </c>
      <c r="H112" s="45" t="s">
        <v>505</v>
      </c>
      <c r="I112" s="44" t="s">
        <v>502</v>
      </c>
      <c r="J112" s="44" t="s">
        <v>54</v>
      </c>
      <c r="K112" s="44" t="s">
        <v>283</v>
      </c>
      <c r="L112" s="44" t="s">
        <v>56</v>
      </c>
      <c r="M112" s="43">
        <v>7</v>
      </c>
      <c r="N112" s="44" t="s">
        <v>503</v>
      </c>
      <c r="O112" s="44" t="str">
        <f t="shared" si="4"/>
        <v>7 propuestas alternativas diseñadas y ejecutadas por CEPAZ o con otras unidades académicas</v>
      </c>
      <c r="P112" s="44" t="s">
        <v>34</v>
      </c>
      <c r="Q112" s="43" t="s">
        <v>389</v>
      </c>
      <c r="R112" s="43" t="s">
        <v>389</v>
      </c>
      <c r="S112" s="43">
        <v>1</v>
      </c>
      <c r="T112" s="43">
        <v>3</v>
      </c>
      <c r="U112" s="43">
        <v>5</v>
      </c>
      <c r="V112" s="43">
        <v>7</v>
      </c>
      <c r="W112" s="43" t="s">
        <v>599</v>
      </c>
      <c r="X112" s="64">
        <v>3</v>
      </c>
      <c r="Y112" s="68">
        <f t="shared" si="3"/>
        <v>1</v>
      </c>
      <c r="Z112" s="73" t="s">
        <v>715</v>
      </c>
    </row>
    <row r="113" spans="1:26" ht="348.75">
      <c r="A113" s="9">
        <v>109</v>
      </c>
      <c r="B113" s="43">
        <v>109</v>
      </c>
      <c r="C113" s="44" t="s">
        <v>104</v>
      </c>
      <c r="D113" s="44" t="s">
        <v>477</v>
      </c>
      <c r="E113" s="44" t="s">
        <v>501</v>
      </c>
      <c r="F113" s="45" t="s">
        <v>506</v>
      </c>
      <c r="G113" s="45" t="s">
        <v>119</v>
      </c>
      <c r="H113" s="45" t="s">
        <v>507</v>
      </c>
      <c r="I113" s="44" t="s">
        <v>673</v>
      </c>
      <c r="J113" s="44" t="s">
        <v>54</v>
      </c>
      <c r="K113" s="44" t="s">
        <v>283</v>
      </c>
      <c r="L113" s="44" t="s">
        <v>508</v>
      </c>
      <c r="M113" s="43">
        <v>150</v>
      </c>
      <c r="N113" s="44" t="s">
        <v>509</v>
      </c>
      <c r="O113" s="44" t="str">
        <f t="shared" si="4"/>
        <v>150 experiencias sistematizadas sobre educación para la paz, la memoria y en derechos humanos</v>
      </c>
      <c r="P113" s="44" t="s">
        <v>34</v>
      </c>
      <c r="Q113" s="43" t="s">
        <v>389</v>
      </c>
      <c r="R113" s="43" t="s">
        <v>389</v>
      </c>
      <c r="S113" s="43">
        <v>30</v>
      </c>
      <c r="T113" s="43">
        <v>80</v>
      </c>
      <c r="U113" s="46" t="s">
        <v>389</v>
      </c>
      <c r="V113" s="46" t="s">
        <v>389</v>
      </c>
      <c r="W113" s="43" t="s">
        <v>587</v>
      </c>
      <c r="X113" s="64">
        <v>80</v>
      </c>
      <c r="Y113" s="68">
        <f t="shared" si="3"/>
        <v>1</v>
      </c>
      <c r="Z113" s="74" t="s">
        <v>716</v>
      </c>
    </row>
    <row r="114" spans="1:26" ht="168.75" customHeight="1">
      <c r="A114" s="9">
        <v>110</v>
      </c>
      <c r="B114" s="43">
        <v>110</v>
      </c>
      <c r="C114" s="44" t="s">
        <v>104</v>
      </c>
      <c r="D114" s="44" t="s">
        <v>477</v>
      </c>
      <c r="E114" s="44" t="s">
        <v>501</v>
      </c>
      <c r="F114" s="45" t="s">
        <v>510</v>
      </c>
      <c r="G114" s="45" t="s">
        <v>119</v>
      </c>
      <c r="H114" s="45" t="s">
        <v>512</v>
      </c>
      <c r="I114" s="44" t="s">
        <v>673</v>
      </c>
      <c r="J114" s="44" t="s">
        <v>54</v>
      </c>
      <c r="K114" s="44" t="s">
        <v>283</v>
      </c>
      <c r="L114" s="44" t="s">
        <v>508</v>
      </c>
      <c r="M114" s="43">
        <v>12</v>
      </c>
      <c r="N114" s="44" t="s">
        <v>511</v>
      </c>
      <c r="O114" s="44" t="str">
        <f t="shared" si="4"/>
        <v>12 ejercicios diseñados e implementados</v>
      </c>
      <c r="P114" s="44" t="s">
        <v>34</v>
      </c>
      <c r="Q114" s="43" t="s">
        <v>389</v>
      </c>
      <c r="R114" s="43" t="s">
        <v>389</v>
      </c>
      <c r="S114" s="43">
        <v>3</v>
      </c>
      <c r="T114" s="43">
        <v>8</v>
      </c>
      <c r="U114" s="43">
        <v>10</v>
      </c>
      <c r="V114" s="43">
        <v>12</v>
      </c>
      <c r="W114" s="43" t="s">
        <v>599</v>
      </c>
      <c r="X114" s="64">
        <v>8</v>
      </c>
      <c r="Y114" s="68">
        <f t="shared" si="3"/>
        <v>1</v>
      </c>
      <c r="Z114" s="75" t="s">
        <v>717</v>
      </c>
    </row>
    <row r="115" spans="1:26" ht="337.5">
      <c r="A115" s="9">
        <v>111</v>
      </c>
      <c r="B115" s="43">
        <v>111</v>
      </c>
      <c r="C115" s="44" t="s">
        <v>104</v>
      </c>
      <c r="D115" s="44" t="s">
        <v>477</v>
      </c>
      <c r="E115" s="44" t="s">
        <v>501</v>
      </c>
      <c r="F115" s="54" t="s">
        <v>514</v>
      </c>
      <c r="G115" s="45" t="s">
        <v>119</v>
      </c>
      <c r="H115" s="54" t="s">
        <v>515</v>
      </c>
      <c r="I115" s="44" t="s">
        <v>673</v>
      </c>
      <c r="J115" s="44" t="s">
        <v>54</v>
      </c>
      <c r="K115" s="44" t="s">
        <v>283</v>
      </c>
      <c r="L115" s="44" t="s">
        <v>508</v>
      </c>
      <c r="M115" s="43">
        <v>5</v>
      </c>
      <c r="N115" s="44" t="s">
        <v>513</v>
      </c>
      <c r="O115" s="44" t="str">
        <f t="shared" si="4"/>
        <v>5 escenarios de política pública en los que CEPAZ hace incidencia en términos educativos y pedagógicos</v>
      </c>
      <c r="P115" s="44" t="s">
        <v>34</v>
      </c>
      <c r="Q115" s="43" t="s">
        <v>389</v>
      </c>
      <c r="R115" s="43" t="s">
        <v>389</v>
      </c>
      <c r="S115" s="43">
        <v>3</v>
      </c>
      <c r="T115" s="43">
        <v>5</v>
      </c>
      <c r="U115" s="43">
        <v>5</v>
      </c>
      <c r="V115" s="43">
        <v>5</v>
      </c>
      <c r="W115" s="43" t="s">
        <v>599</v>
      </c>
      <c r="X115" s="64">
        <v>5</v>
      </c>
      <c r="Y115" s="68">
        <f t="shared" si="3"/>
        <v>1</v>
      </c>
      <c r="Z115" s="76" t="s">
        <v>718</v>
      </c>
    </row>
    <row r="116" spans="1:26" ht="409.5">
      <c r="A116" s="9">
        <v>112</v>
      </c>
      <c r="B116" s="43">
        <v>112</v>
      </c>
      <c r="C116" s="44" t="s">
        <v>104</v>
      </c>
      <c r="D116" s="44" t="s">
        <v>477</v>
      </c>
      <c r="E116" s="44" t="s">
        <v>501</v>
      </c>
      <c r="F116" s="45" t="s">
        <v>516</v>
      </c>
      <c r="G116" s="45" t="s">
        <v>119</v>
      </c>
      <c r="H116" s="45" t="s">
        <v>517</v>
      </c>
      <c r="I116" s="44" t="s">
        <v>109</v>
      </c>
      <c r="J116" s="44" t="s">
        <v>94</v>
      </c>
      <c r="K116" s="44" t="s">
        <v>109</v>
      </c>
      <c r="L116" s="44" t="s">
        <v>110</v>
      </c>
      <c r="M116" s="43">
        <v>8</v>
      </c>
      <c r="N116" s="44" t="s">
        <v>518</v>
      </c>
      <c r="O116" s="44" t="str">
        <f>IF(M116="","",(M116&amp;" "&amp;N116))</f>
        <v>8 Espacios de formación en restauración de derechos</v>
      </c>
      <c r="P116" s="44" t="s">
        <v>34</v>
      </c>
      <c r="Q116" s="43" t="s">
        <v>389</v>
      </c>
      <c r="R116" s="43" t="s">
        <v>389</v>
      </c>
      <c r="S116" s="43">
        <v>2</v>
      </c>
      <c r="T116" s="43">
        <v>4</v>
      </c>
      <c r="U116" s="43">
        <v>6</v>
      </c>
      <c r="V116" s="43">
        <v>8</v>
      </c>
      <c r="W116" s="43" t="s">
        <v>140</v>
      </c>
      <c r="X116" s="64">
        <v>23</v>
      </c>
      <c r="Y116" s="68">
        <f t="shared" si="3"/>
        <v>1</v>
      </c>
      <c r="Z116" s="64" t="s">
        <v>772</v>
      </c>
    </row>
    <row r="117" spans="1:26" ht="123.75">
      <c r="A117" s="30" t="s">
        <v>35</v>
      </c>
      <c r="B117" s="43">
        <v>113</v>
      </c>
      <c r="C117" s="44" t="s">
        <v>48</v>
      </c>
      <c r="D117" s="44" t="s">
        <v>49</v>
      </c>
      <c r="E117" s="44" t="s">
        <v>301</v>
      </c>
      <c r="F117" s="45" t="s">
        <v>520</v>
      </c>
      <c r="G117" s="45" t="s">
        <v>119</v>
      </c>
      <c r="H117" s="44" t="s">
        <v>519</v>
      </c>
      <c r="I117" s="44" t="s">
        <v>288</v>
      </c>
      <c r="J117" s="44" t="s">
        <v>54</v>
      </c>
      <c r="K117" s="44" t="s">
        <v>288</v>
      </c>
      <c r="L117" s="44" t="s">
        <v>289</v>
      </c>
      <c r="M117" s="43">
        <v>14</v>
      </c>
      <c r="N117" s="44" t="s">
        <v>520</v>
      </c>
      <c r="O117" s="44" t="str">
        <f t="shared" si="4"/>
        <v>14 Iniciativas que promueven la cualificación, la formación, la investigación, el reconocimiento y la difusión del saber de los egresados.</v>
      </c>
      <c r="P117" s="44" t="s">
        <v>34</v>
      </c>
      <c r="Q117" s="43" t="s">
        <v>389</v>
      </c>
      <c r="R117" s="43" t="s">
        <v>389</v>
      </c>
      <c r="S117" s="43">
        <v>0</v>
      </c>
      <c r="T117" s="43">
        <v>10</v>
      </c>
      <c r="U117" s="43">
        <v>12</v>
      </c>
      <c r="V117" s="43">
        <v>14</v>
      </c>
      <c r="W117" s="43" t="s">
        <v>521</v>
      </c>
      <c r="X117" s="64">
        <v>0</v>
      </c>
      <c r="Y117" s="100">
        <f t="shared" si="3"/>
        <v>0</v>
      </c>
      <c r="Z117" s="99" t="s">
        <v>780</v>
      </c>
    </row>
    <row r="118" spans="1:26" ht="90" hidden="1">
      <c r="A118" s="11" t="s">
        <v>35</v>
      </c>
      <c r="B118" s="43">
        <v>114</v>
      </c>
      <c r="C118" s="44" t="s">
        <v>24</v>
      </c>
      <c r="D118" s="44" t="s">
        <v>172</v>
      </c>
      <c r="E118" s="44" t="s">
        <v>173</v>
      </c>
      <c r="F118" s="45" t="s">
        <v>522</v>
      </c>
      <c r="G118" s="45" t="s">
        <v>119</v>
      </c>
      <c r="H118" s="45" t="s">
        <v>523</v>
      </c>
      <c r="I118" s="44" t="s">
        <v>524</v>
      </c>
      <c r="J118" s="44" t="s">
        <v>31</v>
      </c>
      <c r="K118" s="44" t="s">
        <v>525</v>
      </c>
      <c r="L118" s="44" t="s">
        <v>122</v>
      </c>
      <c r="M118" s="43">
        <v>9</v>
      </c>
      <c r="N118" s="44" t="s">
        <v>526</v>
      </c>
      <c r="O118" s="44" t="str">
        <f t="shared" si="4"/>
        <v>9 Actividades de formación, investigación e innovación realizadas desde los Observatorios de la UPN</v>
      </c>
      <c r="P118" s="44" t="s">
        <v>34</v>
      </c>
      <c r="Q118" s="43" t="s">
        <v>389</v>
      </c>
      <c r="R118" s="43" t="s">
        <v>389</v>
      </c>
      <c r="S118" s="43">
        <v>0</v>
      </c>
      <c r="T118" s="43">
        <v>0</v>
      </c>
      <c r="U118" s="43">
        <v>6</v>
      </c>
      <c r="V118" s="43">
        <v>9</v>
      </c>
      <c r="W118" s="43" t="s">
        <v>623</v>
      </c>
      <c r="X118" s="64" t="s">
        <v>689</v>
      </c>
      <c r="Y118" s="50" t="s">
        <v>689</v>
      </c>
      <c r="Z118" s="64" t="s">
        <v>689</v>
      </c>
    </row>
    <row r="119" spans="1:26" ht="112.5" hidden="1">
      <c r="A119" s="11" t="s">
        <v>35</v>
      </c>
      <c r="B119" s="43">
        <v>115</v>
      </c>
      <c r="C119" s="44" t="s">
        <v>24</v>
      </c>
      <c r="D119" s="44" t="s">
        <v>172</v>
      </c>
      <c r="E119" s="44" t="s">
        <v>173</v>
      </c>
      <c r="F119" s="45" t="s">
        <v>527</v>
      </c>
      <c r="G119" s="45" t="s">
        <v>119</v>
      </c>
      <c r="H119" s="45" t="s">
        <v>528</v>
      </c>
      <c r="I119" s="44" t="s">
        <v>529</v>
      </c>
      <c r="J119" s="44" t="s">
        <v>31</v>
      </c>
      <c r="K119" s="44" t="s">
        <v>530</v>
      </c>
      <c r="L119" s="44" t="s">
        <v>122</v>
      </c>
      <c r="M119" s="43">
        <v>9</v>
      </c>
      <c r="N119" s="44" t="s">
        <v>531</v>
      </c>
      <c r="O119" s="44" t="str">
        <f t="shared" si="4"/>
        <v>9 Acciones realizadas para la creación y circulación de Colecciones, garantizando la accesibilidad, participación de públicos y colaboración.</v>
      </c>
      <c r="P119" s="44" t="s">
        <v>34</v>
      </c>
      <c r="Q119" s="43" t="s">
        <v>389</v>
      </c>
      <c r="R119" s="43" t="s">
        <v>389</v>
      </c>
      <c r="S119" s="43">
        <v>0</v>
      </c>
      <c r="T119" s="43">
        <v>0</v>
      </c>
      <c r="U119" s="43">
        <v>6</v>
      </c>
      <c r="V119" s="43">
        <v>9</v>
      </c>
      <c r="W119" s="43" t="s">
        <v>623</v>
      </c>
      <c r="X119" s="64" t="s">
        <v>689</v>
      </c>
      <c r="Y119" s="50" t="s">
        <v>689</v>
      </c>
      <c r="Z119" s="64" t="s">
        <v>689</v>
      </c>
    </row>
    <row r="120" spans="1:26" ht="112.5" hidden="1">
      <c r="A120" s="31">
        <v>109</v>
      </c>
      <c r="B120" s="43">
        <v>116</v>
      </c>
      <c r="C120" s="44" t="s">
        <v>104</v>
      </c>
      <c r="D120" s="44" t="s">
        <v>477</v>
      </c>
      <c r="E120" s="44" t="s">
        <v>501</v>
      </c>
      <c r="F120" s="45" t="s">
        <v>532</v>
      </c>
      <c r="G120" s="45" t="s">
        <v>119</v>
      </c>
      <c r="H120" s="45" t="s">
        <v>533</v>
      </c>
      <c r="I120" s="44" t="s">
        <v>674</v>
      </c>
      <c r="J120" s="44" t="s">
        <v>54</v>
      </c>
      <c r="K120" s="44" t="s">
        <v>283</v>
      </c>
      <c r="L120" s="44" t="s">
        <v>508</v>
      </c>
      <c r="M120" s="43">
        <v>4</v>
      </c>
      <c r="N120" s="44" t="s">
        <v>534</v>
      </c>
      <c r="O120" s="44" t="str">
        <f t="shared" si="4"/>
        <v>4 actividades de producción y divulgación de los observatorios de educación para la paz, la memoria y derechos humanos.</v>
      </c>
      <c r="P120" s="44" t="s">
        <v>34</v>
      </c>
      <c r="Q120" s="43" t="s">
        <v>389</v>
      </c>
      <c r="R120" s="43" t="s">
        <v>389</v>
      </c>
      <c r="S120" s="43">
        <v>0</v>
      </c>
      <c r="T120" s="43">
        <v>0</v>
      </c>
      <c r="U120" s="43">
        <v>3</v>
      </c>
      <c r="V120" s="43">
        <v>4</v>
      </c>
      <c r="W120" s="43" t="s">
        <v>622</v>
      </c>
      <c r="X120" s="64" t="s">
        <v>689</v>
      </c>
      <c r="Y120" s="50" t="s">
        <v>689</v>
      </c>
      <c r="Z120" s="64" t="s">
        <v>689</v>
      </c>
    </row>
    <row r="121" spans="1:26" ht="72" hidden="1">
      <c r="A121" s="30" t="s">
        <v>35</v>
      </c>
      <c r="B121" s="43">
        <v>117</v>
      </c>
      <c r="C121" s="44" t="s">
        <v>82</v>
      </c>
      <c r="D121" s="44" t="s">
        <v>83</v>
      </c>
      <c r="E121" s="45" t="s">
        <v>84</v>
      </c>
      <c r="F121" s="45" t="s">
        <v>535</v>
      </c>
      <c r="G121" s="45" t="s">
        <v>28</v>
      </c>
      <c r="H121" s="45" t="s">
        <v>536</v>
      </c>
      <c r="I121" s="44" t="s">
        <v>93</v>
      </c>
      <c r="J121" s="44" t="s">
        <v>94</v>
      </c>
      <c r="K121" s="44" t="s">
        <v>95</v>
      </c>
      <c r="L121" s="44" t="s">
        <v>96</v>
      </c>
      <c r="M121" s="43">
        <v>60</v>
      </c>
      <c r="N121" s="44" t="s">
        <v>97</v>
      </c>
      <c r="O121" s="44" t="str">
        <f t="shared" si="4"/>
        <v>60 % de funcionarios vinculados a planta de carrera</v>
      </c>
      <c r="P121" s="44" t="s">
        <v>34</v>
      </c>
      <c r="Q121" s="43" t="s">
        <v>389</v>
      </c>
      <c r="R121" s="47" t="s">
        <v>389</v>
      </c>
      <c r="S121" s="43">
        <v>0</v>
      </c>
      <c r="T121" s="43">
        <v>0</v>
      </c>
      <c r="U121" s="43">
        <v>30</v>
      </c>
      <c r="V121" s="43">
        <v>60</v>
      </c>
      <c r="W121" s="43" t="s">
        <v>625</v>
      </c>
      <c r="X121" s="64" t="s">
        <v>689</v>
      </c>
      <c r="Y121" s="50" t="s">
        <v>689</v>
      </c>
      <c r="Z121" s="64" t="s">
        <v>689</v>
      </c>
    </row>
    <row r="122" spans="1:26" ht="90" hidden="1">
      <c r="A122" s="36"/>
      <c r="B122" s="43">
        <v>118</v>
      </c>
      <c r="C122" s="44" t="s">
        <v>48</v>
      </c>
      <c r="D122" s="44" t="s">
        <v>49</v>
      </c>
      <c r="E122" s="44" t="s">
        <v>301</v>
      </c>
      <c r="F122" s="45" t="s">
        <v>537</v>
      </c>
      <c r="G122" s="45" t="s">
        <v>119</v>
      </c>
      <c r="H122" s="45" t="s">
        <v>538</v>
      </c>
      <c r="I122" s="44" t="s">
        <v>539</v>
      </c>
      <c r="J122" s="44" t="s">
        <v>44</v>
      </c>
      <c r="K122" s="44" t="s">
        <v>540</v>
      </c>
      <c r="L122" s="44" t="s">
        <v>323</v>
      </c>
      <c r="M122" s="43">
        <v>1</v>
      </c>
      <c r="N122" s="44" t="s">
        <v>541</v>
      </c>
      <c r="O122" s="44" t="str">
        <f t="shared" si="4"/>
        <v>1 Documento de Política</v>
      </c>
      <c r="P122" s="44" t="s">
        <v>542</v>
      </c>
      <c r="Q122" s="43" t="s">
        <v>389</v>
      </c>
      <c r="R122" s="47" t="s">
        <v>389</v>
      </c>
      <c r="S122" s="43">
        <v>0</v>
      </c>
      <c r="T122" s="43">
        <v>0</v>
      </c>
      <c r="U122" s="43">
        <v>1</v>
      </c>
      <c r="V122" s="43">
        <v>0</v>
      </c>
      <c r="W122" s="43" t="s">
        <v>521</v>
      </c>
      <c r="X122" s="64" t="s">
        <v>689</v>
      </c>
      <c r="Y122" s="50" t="s">
        <v>689</v>
      </c>
      <c r="Z122" s="64" t="s">
        <v>689</v>
      </c>
    </row>
    <row r="123" spans="1:26" ht="108" hidden="1">
      <c r="A123" s="36"/>
      <c r="B123" s="43">
        <v>119</v>
      </c>
      <c r="C123" s="44" t="s">
        <v>48</v>
      </c>
      <c r="D123" s="44" t="s">
        <v>49</v>
      </c>
      <c r="E123" s="44" t="s">
        <v>301</v>
      </c>
      <c r="F123" s="45" t="s">
        <v>675</v>
      </c>
      <c r="G123" s="45" t="s">
        <v>28</v>
      </c>
      <c r="H123" s="45" t="s">
        <v>676</v>
      </c>
      <c r="I123" s="44" t="s">
        <v>539</v>
      </c>
      <c r="J123" s="44" t="s">
        <v>44</v>
      </c>
      <c r="K123" s="44" t="s">
        <v>540</v>
      </c>
      <c r="L123" s="44" t="s">
        <v>323</v>
      </c>
      <c r="M123" s="43">
        <v>20</v>
      </c>
      <c r="N123" s="44" t="s">
        <v>543</v>
      </c>
      <c r="O123" s="44" t="str">
        <f t="shared" si="4"/>
        <v>20 %incremento de la audiencia en la producción audiovisual y radiofónica</v>
      </c>
      <c r="P123" s="44" t="s">
        <v>34</v>
      </c>
      <c r="Q123" s="43" t="s">
        <v>544</v>
      </c>
      <c r="R123" s="47">
        <v>45657</v>
      </c>
      <c r="S123" s="43">
        <v>0</v>
      </c>
      <c r="T123" s="43">
        <v>0</v>
      </c>
      <c r="U123" s="43">
        <v>10</v>
      </c>
      <c r="V123" s="43">
        <v>10</v>
      </c>
      <c r="W123" s="43" t="s">
        <v>521</v>
      </c>
      <c r="X123" s="64" t="s">
        <v>689</v>
      </c>
      <c r="Y123" s="50" t="s">
        <v>689</v>
      </c>
      <c r="Z123" s="64" t="s">
        <v>689</v>
      </c>
    </row>
    <row r="124" spans="1:26" ht="56.25" hidden="1">
      <c r="A124" s="35"/>
      <c r="B124" s="43">
        <v>120</v>
      </c>
      <c r="C124" s="44" t="s">
        <v>82</v>
      </c>
      <c r="D124" s="44" t="s">
        <v>83</v>
      </c>
      <c r="E124" s="45" t="s">
        <v>84</v>
      </c>
      <c r="F124" s="45" t="s">
        <v>545</v>
      </c>
      <c r="G124" s="45" t="s">
        <v>28</v>
      </c>
      <c r="H124" s="45" t="s">
        <v>546</v>
      </c>
      <c r="I124" s="44" t="s">
        <v>539</v>
      </c>
      <c r="J124" s="44" t="s">
        <v>44</v>
      </c>
      <c r="K124" s="44" t="s">
        <v>540</v>
      </c>
      <c r="L124" s="44" t="s">
        <v>323</v>
      </c>
      <c r="M124" s="43">
        <v>1</v>
      </c>
      <c r="N124" s="44" t="s">
        <v>547</v>
      </c>
      <c r="O124" s="44" t="str">
        <f t="shared" si="4"/>
        <v xml:space="preserve">1 Documento de creación del Sistema de Medios </v>
      </c>
      <c r="P124" s="44" t="s">
        <v>542</v>
      </c>
      <c r="Q124" s="43" t="s">
        <v>389</v>
      </c>
      <c r="R124" s="47" t="s">
        <v>389</v>
      </c>
      <c r="S124" s="43">
        <v>0</v>
      </c>
      <c r="T124" s="43">
        <v>0</v>
      </c>
      <c r="U124" s="43">
        <v>1</v>
      </c>
      <c r="V124" s="43">
        <v>0</v>
      </c>
      <c r="W124" s="43" t="s">
        <v>521</v>
      </c>
      <c r="X124" s="64" t="s">
        <v>689</v>
      </c>
      <c r="Y124" s="50" t="s">
        <v>689</v>
      </c>
      <c r="Z124" s="64" t="s">
        <v>689</v>
      </c>
    </row>
    <row r="125" spans="1:26" ht="96" hidden="1">
      <c r="A125" s="35"/>
      <c r="B125" s="43">
        <v>121</v>
      </c>
      <c r="C125" s="44" t="s">
        <v>48</v>
      </c>
      <c r="D125" s="44" t="s">
        <v>49</v>
      </c>
      <c r="E125" s="45" t="s">
        <v>72</v>
      </c>
      <c r="F125" s="45" t="s">
        <v>249</v>
      </c>
      <c r="G125" s="45" t="s">
        <v>119</v>
      </c>
      <c r="H125" s="45" t="s">
        <v>548</v>
      </c>
      <c r="I125" s="44" t="s">
        <v>248</v>
      </c>
      <c r="J125" s="44" t="s">
        <v>44</v>
      </c>
      <c r="K125" s="44" t="s">
        <v>224</v>
      </c>
      <c r="L125" s="44" t="s">
        <v>225</v>
      </c>
      <c r="M125" s="43">
        <v>50</v>
      </c>
      <c r="N125" s="44" t="s">
        <v>677</v>
      </c>
      <c r="O125" s="44" t="str">
        <f t="shared" si="4"/>
        <v>50 Número de convenios de cooperación académica suscritos</v>
      </c>
      <c r="P125" s="44" t="s">
        <v>542</v>
      </c>
      <c r="Q125" s="43" t="s">
        <v>389</v>
      </c>
      <c r="R125" s="43" t="s">
        <v>389</v>
      </c>
      <c r="S125" s="43">
        <v>0</v>
      </c>
      <c r="T125" s="43">
        <v>0</v>
      </c>
      <c r="U125" s="43">
        <v>25</v>
      </c>
      <c r="V125" s="43">
        <v>25</v>
      </c>
      <c r="W125" s="43" t="s">
        <v>521</v>
      </c>
      <c r="X125" s="64" t="s">
        <v>689</v>
      </c>
      <c r="Y125" s="50" t="s">
        <v>689</v>
      </c>
      <c r="Z125" s="64" t="s">
        <v>689</v>
      </c>
    </row>
    <row r="126" spans="1:26" ht="168.75">
      <c r="A126" s="35"/>
      <c r="B126" s="43">
        <v>122</v>
      </c>
      <c r="C126" s="44" t="s">
        <v>24</v>
      </c>
      <c r="D126" s="44" t="s">
        <v>116</v>
      </c>
      <c r="E126" s="44" t="s">
        <v>135</v>
      </c>
      <c r="F126" s="45" t="s">
        <v>549</v>
      </c>
      <c r="G126" s="45" t="s">
        <v>119</v>
      </c>
      <c r="H126" s="45" t="s">
        <v>550</v>
      </c>
      <c r="I126" s="44" t="s">
        <v>556</v>
      </c>
      <c r="J126" s="44" t="s">
        <v>54</v>
      </c>
      <c r="K126" s="44" t="s">
        <v>551</v>
      </c>
      <c r="L126" s="44" t="s">
        <v>149</v>
      </c>
      <c r="M126" s="43">
        <v>9400</v>
      </c>
      <c r="N126" s="44" t="s">
        <v>552</v>
      </c>
      <c r="O126" s="44" t="str">
        <f t="shared" si="4"/>
        <v>9400 Cantidad de matrículas</v>
      </c>
      <c r="P126" s="57" t="s">
        <v>34</v>
      </c>
      <c r="Q126" s="57">
        <v>6646</v>
      </c>
      <c r="R126" s="58">
        <v>44926</v>
      </c>
      <c r="S126" s="59" t="s">
        <v>389</v>
      </c>
      <c r="T126" s="59">
        <v>8600</v>
      </c>
      <c r="U126" s="59">
        <v>9000</v>
      </c>
      <c r="V126" s="59">
        <v>9400</v>
      </c>
      <c r="W126" s="43" t="s">
        <v>628</v>
      </c>
      <c r="X126" s="64">
        <v>8594</v>
      </c>
      <c r="Y126" s="68">
        <f t="shared" si="3"/>
        <v>0.99930232558139531</v>
      </c>
      <c r="Z126" s="85" t="s">
        <v>726</v>
      </c>
    </row>
    <row r="127" spans="1:26" ht="157.5">
      <c r="A127" s="37"/>
      <c r="B127" s="43">
        <v>123</v>
      </c>
      <c r="C127" s="40" t="s">
        <v>24</v>
      </c>
      <c r="D127" s="40" t="s">
        <v>116</v>
      </c>
      <c r="E127" s="40" t="s">
        <v>135</v>
      </c>
      <c r="F127" s="41" t="s">
        <v>554</v>
      </c>
      <c r="G127" s="41" t="s">
        <v>119</v>
      </c>
      <c r="H127" s="41" t="s">
        <v>555</v>
      </c>
      <c r="I127" s="40" t="s">
        <v>556</v>
      </c>
      <c r="J127" s="40" t="s">
        <v>54</v>
      </c>
      <c r="K127" s="40" t="s">
        <v>148</v>
      </c>
      <c r="L127" s="40" t="s">
        <v>149</v>
      </c>
      <c r="M127" s="39">
        <v>6</v>
      </c>
      <c r="N127" s="40" t="s">
        <v>557</v>
      </c>
      <c r="O127" s="44" t="str">
        <f t="shared" si="4"/>
        <v>6 Alianzas con entidades privadas o públicas o SARES en los que participe el CLE.</v>
      </c>
      <c r="P127" s="57" t="s">
        <v>34</v>
      </c>
      <c r="Q127" s="43" t="s">
        <v>389</v>
      </c>
      <c r="R127" s="43" t="s">
        <v>389</v>
      </c>
      <c r="S127" s="59" t="s">
        <v>389</v>
      </c>
      <c r="T127" s="59">
        <v>4</v>
      </c>
      <c r="U127" s="59">
        <v>5</v>
      </c>
      <c r="V127" s="59">
        <v>6</v>
      </c>
      <c r="W127" s="43" t="s">
        <v>553</v>
      </c>
      <c r="X127" s="64">
        <v>5</v>
      </c>
      <c r="Y127" s="68">
        <f t="shared" si="3"/>
        <v>1</v>
      </c>
      <c r="Z127" s="88" t="s">
        <v>727</v>
      </c>
    </row>
    <row r="128" spans="1:26" ht="39" hidden="1" customHeight="1">
      <c r="A128" s="37"/>
      <c r="B128" s="43">
        <v>124</v>
      </c>
      <c r="C128" s="40" t="s">
        <v>82</v>
      </c>
      <c r="D128" s="40" t="s">
        <v>83</v>
      </c>
      <c r="E128" s="40" t="s">
        <v>344</v>
      </c>
      <c r="F128" s="41" t="s">
        <v>678</v>
      </c>
      <c r="G128" s="41" t="s">
        <v>119</v>
      </c>
      <c r="H128" s="41" t="s">
        <v>558</v>
      </c>
      <c r="I128" s="40" t="s">
        <v>559</v>
      </c>
      <c r="J128" s="40" t="s">
        <v>94</v>
      </c>
      <c r="K128" s="40" t="s">
        <v>560</v>
      </c>
      <c r="L128" s="40" t="s">
        <v>560</v>
      </c>
      <c r="M128" s="39">
        <v>1</v>
      </c>
      <c r="N128" s="40" t="s">
        <v>679</v>
      </c>
      <c r="O128" s="44" t="str">
        <f t="shared" si="4"/>
        <v>1 Adopción de guía de compras publicas sostenibles con el ambiente en la UPN</v>
      </c>
      <c r="P128" s="43" t="s">
        <v>61</v>
      </c>
      <c r="Q128" s="43" t="s">
        <v>389</v>
      </c>
      <c r="R128" s="43" t="s">
        <v>389</v>
      </c>
      <c r="S128" s="39" t="s">
        <v>389</v>
      </c>
      <c r="T128" s="39" t="s">
        <v>389</v>
      </c>
      <c r="U128" s="39">
        <v>1</v>
      </c>
      <c r="V128" s="39" t="s">
        <v>389</v>
      </c>
      <c r="W128" s="43" t="s">
        <v>624</v>
      </c>
      <c r="X128" s="64" t="s">
        <v>689</v>
      </c>
      <c r="Y128" s="50" t="s">
        <v>689</v>
      </c>
      <c r="Z128" s="64" t="s">
        <v>689</v>
      </c>
    </row>
    <row r="129" spans="1:26" ht="35.25" customHeight="1">
      <c r="A129" s="37"/>
      <c r="B129" s="43">
        <v>125</v>
      </c>
      <c r="C129" s="44" t="s">
        <v>82</v>
      </c>
      <c r="D129" s="44" t="s">
        <v>83</v>
      </c>
      <c r="E129" s="44" t="s">
        <v>383</v>
      </c>
      <c r="F129" s="45" t="s">
        <v>561</v>
      </c>
      <c r="G129" s="45" t="s">
        <v>119</v>
      </c>
      <c r="H129" s="45" t="s">
        <v>562</v>
      </c>
      <c r="I129" s="44" t="s">
        <v>386</v>
      </c>
      <c r="J129" s="44" t="s">
        <v>94</v>
      </c>
      <c r="K129" s="44" t="s">
        <v>387</v>
      </c>
      <c r="L129" s="44" t="s">
        <v>664</v>
      </c>
      <c r="M129" s="43">
        <v>100</v>
      </c>
      <c r="N129" s="44" t="s">
        <v>563</v>
      </c>
      <c r="O129" s="44" t="str">
        <f t="shared" si="4"/>
        <v>100 % de construcción del Plan Estratégico de Tecnologías de la Información</v>
      </c>
      <c r="P129" s="43" t="s">
        <v>61</v>
      </c>
      <c r="Q129" s="43" t="s">
        <v>389</v>
      </c>
      <c r="R129" s="43" t="s">
        <v>389</v>
      </c>
      <c r="S129" s="43" t="s">
        <v>389</v>
      </c>
      <c r="T129" s="43">
        <v>80</v>
      </c>
      <c r="U129" s="43">
        <v>100</v>
      </c>
      <c r="V129" s="39" t="s">
        <v>389</v>
      </c>
      <c r="W129" s="43" t="s">
        <v>564</v>
      </c>
      <c r="X129" s="64">
        <v>50</v>
      </c>
      <c r="Y129" s="68">
        <f t="shared" si="3"/>
        <v>0.625</v>
      </c>
      <c r="Z129" s="64" t="s">
        <v>773</v>
      </c>
    </row>
    <row r="130" spans="1:26" ht="33.75" hidden="1" customHeight="1">
      <c r="A130" s="35"/>
      <c r="B130" s="43">
        <v>126</v>
      </c>
      <c r="C130" s="44" t="s">
        <v>82</v>
      </c>
      <c r="D130" s="44" t="s">
        <v>98</v>
      </c>
      <c r="E130" s="44" t="s">
        <v>99</v>
      </c>
      <c r="F130" s="45" t="s">
        <v>565</v>
      </c>
      <c r="G130" s="45" t="s">
        <v>119</v>
      </c>
      <c r="H130" s="45" t="s">
        <v>566</v>
      </c>
      <c r="I130" s="44" t="s">
        <v>101</v>
      </c>
      <c r="J130" s="44" t="s">
        <v>94</v>
      </c>
      <c r="K130" s="44" t="s">
        <v>102</v>
      </c>
      <c r="L130" s="44" t="s">
        <v>103</v>
      </c>
      <c r="M130" s="43">
        <v>100</v>
      </c>
      <c r="N130" s="44" t="s">
        <v>423</v>
      </c>
      <c r="O130" s="44" t="str">
        <f t="shared" si="4"/>
        <v>100 % avance plan maestro de infraestructura</v>
      </c>
      <c r="P130" s="43" t="s">
        <v>61</v>
      </c>
      <c r="Q130" s="43" t="s">
        <v>389</v>
      </c>
      <c r="R130" s="43" t="s">
        <v>389</v>
      </c>
      <c r="S130" s="43" t="s">
        <v>389</v>
      </c>
      <c r="T130" s="43" t="s">
        <v>389</v>
      </c>
      <c r="U130" s="43">
        <v>80</v>
      </c>
      <c r="V130" s="39">
        <v>100</v>
      </c>
      <c r="W130" s="43" t="s">
        <v>567</v>
      </c>
      <c r="X130" s="64" t="s">
        <v>689</v>
      </c>
      <c r="Y130" s="50" t="s">
        <v>689</v>
      </c>
      <c r="Z130" s="64" t="s">
        <v>689</v>
      </c>
    </row>
    <row r="131" spans="1:26" ht="33.75" customHeight="1">
      <c r="A131" s="42"/>
      <c r="B131" s="43">
        <v>127</v>
      </c>
      <c r="C131" s="44" t="s">
        <v>82</v>
      </c>
      <c r="D131" s="44" t="s">
        <v>98</v>
      </c>
      <c r="E131" s="44" t="s">
        <v>99</v>
      </c>
      <c r="F131" s="45" t="s">
        <v>605</v>
      </c>
      <c r="G131" s="45" t="s">
        <v>119</v>
      </c>
      <c r="H131" s="45" t="s">
        <v>606</v>
      </c>
      <c r="I131" s="44" t="s">
        <v>101</v>
      </c>
      <c r="J131" s="44" t="s">
        <v>94</v>
      </c>
      <c r="K131" s="44" t="s">
        <v>102</v>
      </c>
      <c r="L131" s="44" t="s">
        <v>103</v>
      </c>
      <c r="M131" s="43">
        <v>80</v>
      </c>
      <c r="N131" s="44" t="s">
        <v>423</v>
      </c>
      <c r="O131" s="44" t="str">
        <f t="shared" si="4"/>
        <v>80 % avance plan maestro de infraestructura</v>
      </c>
      <c r="P131" s="43" t="s">
        <v>61</v>
      </c>
      <c r="Q131" s="43" t="s">
        <v>389</v>
      </c>
      <c r="R131" s="43" t="s">
        <v>389</v>
      </c>
      <c r="S131" s="43" t="s">
        <v>389</v>
      </c>
      <c r="T131" s="43">
        <v>70</v>
      </c>
      <c r="U131" s="43">
        <v>75</v>
      </c>
      <c r="V131" s="39">
        <v>80</v>
      </c>
      <c r="W131" s="43" t="s">
        <v>626</v>
      </c>
      <c r="X131" s="64">
        <v>70</v>
      </c>
      <c r="Y131" s="68">
        <f t="shared" si="3"/>
        <v>1</v>
      </c>
      <c r="Z131" s="64" t="s">
        <v>774</v>
      </c>
    </row>
    <row r="132" spans="1:26" ht="33.75" hidden="1" customHeight="1">
      <c r="A132" s="9">
        <v>93</v>
      </c>
      <c r="B132" s="43">
        <v>128</v>
      </c>
      <c r="C132" s="44" t="s">
        <v>104</v>
      </c>
      <c r="D132" s="44" t="s">
        <v>105</v>
      </c>
      <c r="E132" s="44" t="s">
        <v>106</v>
      </c>
      <c r="F132" s="43" t="s">
        <v>445</v>
      </c>
      <c r="G132" s="45" t="s">
        <v>119</v>
      </c>
      <c r="H132" s="54" t="s">
        <v>680</v>
      </c>
      <c r="I132" s="44" t="s">
        <v>435</v>
      </c>
      <c r="J132" s="44" t="s">
        <v>94</v>
      </c>
      <c r="K132" s="44" t="s">
        <v>109</v>
      </c>
      <c r="L132" s="44" t="s">
        <v>110</v>
      </c>
      <c r="M132" s="43">
        <v>100</v>
      </c>
      <c r="N132" s="44" t="s">
        <v>681</v>
      </c>
      <c r="O132" s="44" t="str">
        <f t="shared" si="4"/>
        <v>100 Número de estudiantes beneficiados por medio de monitorias académicas</v>
      </c>
      <c r="P132" s="44" t="s">
        <v>139</v>
      </c>
      <c r="Q132" s="43">
        <v>200</v>
      </c>
      <c r="R132" s="47">
        <v>45595</v>
      </c>
      <c r="S132" s="43" t="s">
        <v>389</v>
      </c>
      <c r="T132" s="43" t="s">
        <v>389</v>
      </c>
      <c r="U132" s="43">
        <v>200</v>
      </c>
      <c r="V132" s="43">
        <v>200</v>
      </c>
      <c r="W132" s="43" t="s">
        <v>608</v>
      </c>
      <c r="X132" s="64" t="s">
        <v>689</v>
      </c>
      <c r="Y132" s="50" t="s">
        <v>689</v>
      </c>
      <c r="Z132" s="64" t="s">
        <v>689</v>
      </c>
    </row>
    <row r="133" spans="1:26" ht="33.75" hidden="1" customHeight="1">
      <c r="A133" s="42"/>
      <c r="B133" s="43">
        <v>129</v>
      </c>
      <c r="C133" s="44" t="s">
        <v>104</v>
      </c>
      <c r="D133" s="44" t="s">
        <v>105</v>
      </c>
      <c r="E133" s="44" t="s">
        <v>106</v>
      </c>
      <c r="F133" s="45" t="s">
        <v>610</v>
      </c>
      <c r="G133" s="45" t="s">
        <v>119</v>
      </c>
      <c r="H133" s="45" t="s">
        <v>609</v>
      </c>
      <c r="I133" s="44" t="s">
        <v>435</v>
      </c>
      <c r="J133" s="44" t="s">
        <v>94</v>
      </c>
      <c r="K133" s="44" t="s">
        <v>109</v>
      </c>
      <c r="L133" s="44" t="s">
        <v>110</v>
      </c>
      <c r="M133" s="43">
        <v>100</v>
      </c>
      <c r="N133" s="44" t="s">
        <v>611</v>
      </c>
      <c r="O133" s="44" t="str">
        <f t="shared" si="4"/>
        <v>100 Número de monitores beneficiados con Apoyo a Servicios Estudiantiles</v>
      </c>
      <c r="P133" s="44" t="s">
        <v>139</v>
      </c>
      <c r="Q133" s="56">
        <v>200</v>
      </c>
      <c r="R133" s="47">
        <v>45595</v>
      </c>
      <c r="S133" s="43" t="s">
        <v>389</v>
      </c>
      <c r="T133" s="43" t="s">
        <v>389</v>
      </c>
      <c r="U133" s="43">
        <v>200</v>
      </c>
      <c r="V133" s="43">
        <v>200</v>
      </c>
      <c r="W133" s="43" t="s">
        <v>612</v>
      </c>
      <c r="X133" s="64" t="s">
        <v>689</v>
      </c>
      <c r="Y133" s="50" t="s">
        <v>689</v>
      </c>
      <c r="Z133" s="64" t="s">
        <v>689</v>
      </c>
    </row>
    <row r="134" spans="1:26" ht="33.75" customHeight="1">
      <c r="A134" s="42"/>
      <c r="B134" s="43">
        <v>130</v>
      </c>
      <c r="C134" s="44" t="s">
        <v>104</v>
      </c>
      <c r="D134" s="44" t="s">
        <v>105</v>
      </c>
      <c r="E134" s="44" t="s">
        <v>106</v>
      </c>
      <c r="F134" s="45" t="s">
        <v>613</v>
      </c>
      <c r="G134" s="45" t="s">
        <v>119</v>
      </c>
      <c r="H134" s="45" t="s">
        <v>614</v>
      </c>
      <c r="I134" s="44" t="s">
        <v>451</v>
      </c>
      <c r="J134" s="44" t="s">
        <v>94</v>
      </c>
      <c r="K134" s="44" t="s">
        <v>109</v>
      </c>
      <c r="L134" s="44" t="s">
        <v>110</v>
      </c>
      <c r="M134" s="43">
        <v>500</v>
      </c>
      <c r="N134" s="44" t="s">
        <v>615</v>
      </c>
      <c r="O134" s="44" t="str">
        <f t="shared" si="4"/>
        <v>500 Personas beneficiarias de espacios de formación deportiva</v>
      </c>
      <c r="P134" s="44" t="s">
        <v>34</v>
      </c>
      <c r="Q134" s="43" t="s">
        <v>389</v>
      </c>
      <c r="R134" s="43" t="s">
        <v>389</v>
      </c>
      <c r="S134" s="43" t="s">
        <v>389</v>
      </c>
      <c r="T134" s="43">
        <v>400</v>
      </c>
      <c r="U134" s="43">
        <v>450</v>
      </c>
      <c r="V134" s="43">
        <v>500</v>
      </c>
      <c r="W134" s="43" t="s">
        <v>616</v>
      </c>
      <c r="X134" s="64">
        <v>1045</v>
      </c>
      <c r="Y134" s="68">
        <f>IF(T134=0," ",IF((X134/T134)&gt;1,1,(X134/T134)))</f>
        <v>1</v>
      </c>
      <c r="Z134" s="64" t="s">
        <v>775</v>
      </c>
    </row>
    <row r="135" spans="1:26" ht="33.75" hidden="1" customHeight="1">
      <c r="A135" s="42"/>
      <c r="B135" s="43">
        <v>131</v>
      </c>
      <c r="C135" s="44" t="s">
        <v>104</v>
      </c>
      <c r="D135" s="44" t="s">
        <v>477</v>
      </c>
      <c r="E135" s="44" t="s">
        <v>478</v>
      </c>
      <c r="F135" s="45" t="s">
        <v>618</v>
      </c>
      <c r="G135" s="45" t="s">
        <v>119</v>
      </c>
      <c r="H135" s="45" t="s">
        <v>619</v>
      </c>
      <c r="I135" s="44" t="s">
        <v>491</v>
      </c>
      <c r="J135" s="44" t="s">
        <v>94</v>
      </c>
      <c r="K135" s="44" t="s">
        <v>109</v>
      </c>
      <c r="L135" s="44" t="s">
        <v>110</v>
      </c>
      <c r="M135" s="43">
        <v>4</v>
      </c>
      <c r="N135" s="44" t="s">
        <v>620</v>
      </c>
      <c r="O135" s="44" t="str">
        <f t="shared" si="4"/>
        <v>4 Etapas de construcción de propuesta de abordaje a ventas informales completadas</v>
      </c>
      <c r="P135" s="44" t="s">
        <v>34</v>
      </c>
      <c r="Q135" s="43" t="s">
        <v>389</v>
      </c>
      <c r="R135" s="43" t="s">
        <v>389</v>
      </c>
      <c r="S135" s="43" t="s">
        <v>389</v>
      </c>
      <c r="T135" s="43" t="s">
        <v>389</v>
      </c>
      <c r="U135" s="49">
        <v>3</v>
      </c>
      <c r="V135" s="49">
        <v>4</v>
      </c>
      <c r="W135" s="43" t="s">
        <v>621</v>
      </c>
      <c r="X135" s="64" t="s">
        <v>689</v>
      </c>
      <c r="Y135" s="50" t="s">
        <v>689</v>
      </c>
      <c r="Z135" s="64" t="s">
        <v>689</v>
      </c>
    </row>
    <row r="136" spans="1:26" ht="45.75" hidden="1" customHeight="1">
      <c r="A136" s="35"/>
      <c r="B136" s="43">
        <v>132</v>
      </c>
      <c r="C136" s="44" t="s">
        <v>24</v>
      </c>
      <c r="D136" s="44" t="s">
        <v>116</v>
      </c>
      <c r="E136" s="52" t="s">
        <v>125</v>
      </c>
      <c r="F136" s="45" t="s">
        <v>569</v>
      </c>
      <c r="G136" s="45" t="s">
        <v>119</v>
      </c>
      <c r="H136" s="45" t="s">
        <v>570</v>
      </c>
      <c r="I136" s="44" t="s">
        <v>529</v>
      </c>
      <c r="J136" s="44" t="s">
        <v>31</v>
      </c>
      <c r="K136" s="44" t="s">
        <v>31</v>
      </c>
      <c r="L136" s="44" t="s">
        <v>571</v>
      </c>
      <c r="M136" s="43">
        <v>2</v>
      </c>
      <c r="N136" s="44" t="s">
        <v>572</v>
      </c>
      <c r="O136" s="44" t="str">
        <f t="shared" si="4"/>
        <v>2 Fases completadas</v>
      </c>
      <c r="P136" s="44" t="s">
        <v>34</v>
      </c>
      <c r="Q136" s="43" t="s">
        <v>389</v>
      </c>
      <c r="R136" s="43" t="s">
        <v>389</v>
      </c>
      <c r="S136" s="43" t="s">
        <v>389</v>
      </c>
      <c r="T136" s="43" t="s">
        <v>389</v>
      </c>
      <c r="U136" s="43">
        <v>1</v>
      </c>
      <c r="V136" s="43">
        <v>2</v>
      </c>
      <c r="W136" s="43" t="s">
        <v>521</v>
      </c>
      <c r="X136" s="64" t="s">
        <v>689</v>
      </c>
      <c r="Y136" s="50" t="s">
        <v>689</v>
      </c>
      <c r="Z136" s="64" t="s">
        <v>689</v>
      </c>
    </row>
    <row r="137" spans="1:26" ht="83.25" hidden="1" customHeight="1">
      <c r="A137" s="38"/>
      <c r="B137" s="43">
        <v>133</v>
      </c>
      <c r="C137" s="44" t="s">
        <v>104</v>
      </c>
      <c r="D137" s="44" t="s">
        <v>105</v>
      </c>
      <c r="E137" s="44" t="s">
        <v>467</v>
      </c>
      <c r="F137" s="41" t="s">
        <v>576</v>
      </c>
      <c r="G137" s="45" t="s">
        <v>119</v>
      </c>
      <c r="H137" s="41" t="s">
        <v>578</v>
      </c>
      <c r="I137" s="40" t="s">
        <v>573</v>
      </c>
      <c r="J137" s="44" t="s">
        <v>31</v>
      </c>
      <c r="K137" s="44" t="s">
        <v>31</v>
      </c>
      <c r="L137" s="44" t="s">
        <v>574</v>
      </c>
      <c r="M137" s="43">
        <v>1</v>
      </c>
      <c r="N137" s="44" t="s">
        <v>575</v>
      </c>
      <c r="O137" s="44" t="str">
        <f t="shared" si="4"/>
        <v>1 Documento</v>
      </c>
      <c r="P137" s="43" t="s">
        <v>34</v>
      </c>
      <c r="Q137" s="43" t="s">
        <v>389</v>
      </c>
      <c r="R137" s="43" t="s">
        <v>389</v>
      </c>
      <c r="S137" s="43" t="s">
        <v>389</v>
      </c>
      <c r="T137" s="43" t="s">
        <v>389</v>
      </c>
      <c r="U137" s="43">
        <v>1</v>
      </c>
      <c r="V137" s="39">
        <v>0</v>
      </c>
      <c r="W137" s="43" t="s">
        <v>521</v>
      </c>
      <c r="X137" s="64" t="s">
        <v>689</v>
      </c>
      <c r="Y137" s="50" t="s">
        <v>689</v>
      </c>
      <c r="Z137" s="64" t="s">
        <v>689</v>
      </c>
    </row>
    <row r="138" spans="1:26" ht="67.5" hidden="1" customHeight="1">
      <c r="A138" s="38"/>
      <c r="B138" s="43">
        <v>134</v>
      </c>
      <c r="C138" s="44" t="s">
        <v>104</v>
      </c>
      <c r="D138" s="44" t="s">
        <v>105</v>
      </c>
      <c r="E138" s="44" t="s">
        <v>106</v>
      </c>
      <c r="F138" s="41" t="s">
        <v>577</v>
      </c>
      <c r="G138" s="45" t="s">
        <v>119</v>
      </c>
      <c r="H138" s="41" t="s">
        <v>579</v>
      </c>
      <c r="I138" s="40" t="s">
        <v>580</v>
      </c>
      <c r="J138" s="40" t="s">
        <v>31</v>
      </c>
      <c r="K138" s="44" t="s">
        <v>31</v>
      </c>
      <c r="L138" s="44" t="s">
        <v>581</v>
      </c>
      <c r="M138" s="43">
        <v>1</v>
      </c>
      <c r="N138" s="44" t="s">
        <v>575</v>
      </c>
      <c r="O138" s="44" t="str">
        <f t="shared" si="4"/>
        <v>1 Documento</v>
      </c>
      <c r="P138" s="43" t="s">
        <v>34</v>
      </c>
      <c r="Q138" s="43" t="s">
        <v>389</v>
      </c>
      <c r="R138" s="43" t="s">
        <v>389</v>
      </c>
      <c r="S138" s="43" t="s">
        <v>389</v>
      </c>
      <c r="T138" s="43" t="s">
        <v>389</v>
      </c>
      <c r="U138" s="43">
        <v>1</v>
      </c>
      <c r="V138" s="39">
        <v>0</v>
      </c>
      <c r="W138" s="43" t="s">
        <v>521</v>
      </c>
      <c r="X138" s="64" t="s">
        <v>689</v>
      </c>
      <c r="Y138" s="50" t="s">
        <v>689</v>
      </c>
      <c r="Z138" s="64" t="s">
        <v>689</v>
      </c>
    </row>
    <row r="139" spans="1:26" ht="69" hidden="1" customHeight="1">
      <c r="A139" s="38"/>
      <c r="B139" s="43">
        <v>135</v>
      </c>
      <c r="C139" s="44" t="s">
        <v>48</v>
      </c>
      <c r="D139" s="44" t="s">
        <v>49</v>
      </c>
      <c r="E139" s="44" t="s">
        <v>301</v>
      </c>
      <c r="F139" s="41" t="s">
        <v>583</v>
      </c>
      <c r="G139" s="41" t="s">
        <v>119</v>
      </c>
      <c r="H139" s="41" t="s">
        <v>582</v>
      </c>
      <c r="I139" s="40" t="s">
        <v>584</v>
      </c>
      <c r="J139" s="40" t="s">
        <v>31</v>
      </c>
      <c r="K139" s="44" t="s">
        <v>31</v>
      </c>
      <c r="L139" s="40" t="s">
        <v>585</v>
      </c>
      <c r="M139" s="39">
        <v>2500</v>
      </c>
      <c r="N139" s="40" t="s">
        <v>586</v>
      </c>
      <c r="O139" s="44" t="str">
        <f t="shared" si="4"/>
        <v>2500 Personas</v>
      </c>
      <c r="P139" s="40" t="s">
        <v>34</v>
      </c>
      <c r="Q139" s="43" t="s">
        <v>389</v>
      </c>
      <c r="R139" s="43" t="s">
        <v>389</v>
      </c>
      <c r="S139" s="43" t="s">
        <v>389</v>
      </c>
      <c r="T139" s="43" t="s">
        <v>389</v>
      </c>
      <c r="U139" s="39">
        <v>1000</v>
      </c>
      <c r="V139" s="39">
        <v>1500</v>
      </c>
      <c r="W139" s="43" t="s">
        <v>521</v>
      </c>
      <c r="X139" s="39" t="s">
        <v>689</v>
      </c>
      <c r="Y139" s="50" t="s">
        <v>689</v>
      </c>
      <c r="Z139" s="39" t="s">
        <v>689</v>
      </c>
    </row>
  </sheetData>
  <phoneticPr fontId="12" type="noConversion"/>
  <dataValidations disablePrompts="1" count="5">
    <dataValidation type="decimal" operator="greaterThan" allowBlank="1" showInputMessage="1" error="Solo se admiten números en esta celda, ya que se trata de valores CUANTITATIVOS" sqref="O6:O7" xr:uid="{427B7A9B-E794-4653-9D33-F151207575E2}">
      <formula1>0</formula1>
    </dataValidation>
    <dataValidation operator="greaterThan" allowBlank="1" showInputMessage="1" showErrorMessage="1" error="Solo se admiten números en esta celda, ya que se trata de valores CUANTITATIVOS" sqref="O28:O30" xr:uid="{846AAE06-4F5B-4DAE-A054-9A48CE1740A6}"/>
    <dataValidation type="decimal" operator="greaterThan" allowBlank="1" showInputMessage="1" showErrorMessage="1" error="Solo se admiten números en esta celda, ya que se trata de valores CUANTITATIVOS" sqref="O8:O29 O5 O31:O139" xr:uid="{777D264D-2756-4C2C-A45D-B6C023D64141}">
      <formula1>0</formula1>
    </dataValidation>
    <dataValidation type="list" allowBlank="1" showInputMessage="1" showErrorMessage="1" sqref="P45 P31" xr:uid="{40C57536-E1B7-4D4C-8B7E-D761F49DF46E}">
      <formula1>"Incremental,Suma,Contante"</formula1>
    </dataValidation>
    <dataValidation allowBlank="1" showInputMessage="1" showErrorMessage="1" sqref="P23" xr:uid="{0044C764-4180-47FD-8064-6A831B728402}"/>
  </dataValidations>
  <printOptions horizontalCentered="1"/>
  <pageMargins left="0.19685039370078741" right="0.19685039370078741" top="0.19685039370078741" bottom="0.39370078740157483" header="0.31496062992125984" footer="0.19685039370078741"/>
  <pageSetup scale="19" fitToHeight="10" orientation="landscape" r:id="rId1"/>
  <headerFooter>
    <oddFooter>&amp;LBatería Indicadores PDI para el período 2023-2026&amp;RPágina &amp;P de &amp;N</oddFooter>
  </headerFooter>
  <tableParts count="1">
    <tablePart r:id="rId2"/>
  </tableParts>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65275BDB-C879-4800-B6D9-E256D231A13F}">
          <x14:formula1>
            <xm:f>'C://Users/amsanabriaa/Downloads/[Indicadores PDI 2022-2026 V4 - 05 mayo de 2023.xlsx]Listas'!#REF!</xm:f>
          </x14:formula1>
          <xm:sqref>P21:P22 P24 P58 P66</xm:sqref>
        </x14:dataValidation>
        <x14:dataValidation type="list" allowBlank="1" showInputMessage="1" showErrorMessage="1" xr:uid="{A11CDD02-9BD1-49B7-AC5B-FD5C171C114F}">
          <x14:formula1>
            <xm:f>'https://pedagogicaedu-my.sharepoint.com/personal/jeespitias_upn_edu_co/Documents/Documentos/JhonE/PDI/PDI 2020-2026/[Indicadores PDI 2022-2026 V4 - 17Abr2023 jefe.xlsx]Listas'!#REF!</xm:f>
          </x14:formula1>
          <xm:sqref>P76:P81 P72:P74 P83:P94 P10 P52:P57 P27:P31 P99:P100 P5:P8 P12:P20 P46:P50 P34:P44 P96 P25 P61:P65 P67:P70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DF2E0-9AA4-4375-BC8F-A5E3BBBD9F6B}">
  <dimension ref="A2:E5"/>
  <sheetViews>
    <sheetView workbookViewId="0">
      <selection activeCell="E3" sqref="E3"/>
    </sheetView>
  </sheetViews>
  <sheetFormatPr baseColWidth="10" defaultColWidth="11.42578125" defaultRowHeight="15"/>
  <cols>
    <col min="1" max="1" width="4" bestFit="1" customWidth="1"/>
    <col min="2" max="2" width="43.5703125" customWidth="1"/>
    <col min="3" max="3" width="35.140625" customWidth="1"/>
    <col min="4" max="4" width="14.85546875" customWidth="1"/>
    <col min="5" max="5" width="13.42578125" customWidth="1"/>
  </cols>
  <sheetData>
    <row r="2" spans="1:5" ht="24">
      <c r="A2" s="12" t="s">
        <v>3</v>
      </c>
      <c r="B2" s="12" t="s">
        <v>6</v>
      </c>
      <c r="C2" s="12" t="s">
        <v>7</v>
      </c>
      <c r="D2" s="12" t="s">
        <v>568</v>
      </c>
      <c r="E2" s="12" t="s">
        <v>12</v>
      </c>
    </row>
    <row r="3" spans="1:5" ht="48">
      <c r="A3" s="13">
        <v>29</v>
      </c>
      <c r="B3" s="15" t="s">
        <v>183</v>
      </c>
      <c r="C3" s="15" t="s">
        <v>184</v>
      </c>
      <c r="D3" s="15" t="s">
        <v>44</v>
      </c>
      <c r="E3" s="15" t="s">
        <v>45</v>
      </c>
    </row>
    <row r="4" spans="1:5" ht="48">
      <c r="A4" s="14">
        <v>30</v>
      </c>
      <c r="B4" s="16" t="s">
        <v>183</v>
      </c>
      <c r="C4" s="16" t="s">
        <v>188</v>
      </c>
      <c r="D4" s="16" t="s">
        <v>31</v>
      </c>
      <c r="E4" s="16" t="s">
        <v>31</v>
      </c>
    </row>
    <row r="5" spans="1:5" ht="48">
      <c r="A5" s="13">
        <v>31</v>
      </c>
      <c r="B5" s="15" t="s">
        <v>183</v>
      </c>
      <c r="C5" s="15" t="s">
        <v>193</v>
      </c>
      <c r="D5" s="15" t="s">
        <v>31</v>
      </c>
      <c r="E5" s="15" t="s">
        <v>31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3a346be-ec18-46f9-8751-da565a11a382">
      <Terms xmlns="http://schemas.microsoft.com/office/infopath/2007/PartnerControls"/>
    </lcf76f155ced4ddcb4097134ff3c332f>
    <TaxCatchAll xmlns="a166d97d-6cf7-4627-b291-52fd5dd06bf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0F5896B812A0F24E8AA0430FDDD6544F" ma:contentTypeVersion="14" ma:contentTypeDescription="Crear nuevo documento." ma:contentTypeScope="" ma:versionID="b893f6fcbc66e312b79b62f4d2b0fd0d">
  <xsd:schema xmlns:xsd="http://www.w3.org/2001/XMLSchema" xmlns:xs="http://www.w3.org/2001/XMLSchema" xmlns:p="http://schemas.microsoft.com/office/2006/metadata/properties" xmlns:ns2="03a346be-ec18-46f9-8751-da565a11a382" xmlns:ns3="a166d97d-6cf7-4627-b291-52fd5dd06bf7" targetNamespace="http://schemas.microsoft.com/office/2006/metadata/properties" ma:root="true" ma:fieldsID="4c5898e79e6a4e649d417b8b01911a71" ns2:_="" ns3:_="">
    <xsd:import namespace="03a346be-ec18-46f9-8751-da565a11a382"/>
    <xsd:import namespace="a166d97d-6cf7-4627-b291-52fd5dd06bf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a346be-ec18-46f9-8751-da565a11a3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Etiquetas de imagen" ma:readOnly="false" ma:fieldId="{5cf76f15-5ced-4ddc-b409-7134ff3c332f}" ma:taxonomyMulti="true" ma:sspId="6161a256-ed29-49cf-8698-6862c4975a4f"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166d97d-6cf7-4627-b291-52fd5dd06bf7"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17" nillable="true" ma:displayName="Taxonomy Catch All Column" ma:hidden="true" ma:list="{2e326158-31b9-483b-b2d3-23d2f11c4d32}" ma:internalName="TaxCatchAll" ma:showField="CatchAllData" ma:web="a166d97d-6cf7-4627-b291-52fd5dd06b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F50021-A6D2-406C-BAB4-FD0816B4A395}">
  <ds:schemaRefs>
    <ds:schemaRef ds:uri="http://schemas.microsoft.com/sharepoint/v3/contenttype/forms"/>
  </ds:schemaRefs>
</ds:datastoreItem>
</file>

<file path=customXml/itemProps2.xml><?xml version="1.0" encoding="utf-8"?>
<ds:datastoreItem xmlns:ds="http://schemas.openxmlformats.org/officeDocument/2006/customXml" ds:itemID="{6231F49F-5374-467F-9935-F7D0D1A6968F}">
  <ds:schemaRefs>
    <ds:schemaRef ds:uri="http://schemas.microsoft.com/office/2006/metadata/properties"/>
    <ds:schemaRef ds:uri="http://schemas.microsoft.com/office/infopath/2007/PartnerControls"/>
    <ds:schemaRef ds:uri="03a346be-ec18-46f9-8751-da565a11a382"/>
    <ds:schemaRef ds:uri="a166d97d-6cf7-4627-b291-52fd5dd06bf7"/>
  </ds:schemaRefs>
</ds:datastoreItem>
</file>

<file path=customXml/itemProps3.xml><?xml version="1.0" encoding="utf-8"?>
<ds:datastoreItem xmlns:ds="http://schemas.openxmlformats.org/officeDocument/2006/customXml" ds:itemID="{C2114D7A-8C1C-44E3-924E-3D8ED673B8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a346be-ec18-46f9-8751-da565a11a382"/>
    <ds:schemaRef ds:uri="a166d97d-6cf7-4627-b291-52fd5dd06b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Indicadores PDI</vt:lpstr>
      <vt:lpstr>Hoja1</vt:lpstr>
      <vt:lpstr>'Indicadores PDI'!Área_de_impresión</vt:lpstr>
      <vt:lpstr>'Indicadores PDI'!Títulos_a_imprimir</vt:lpstr>
    </vt:vector>
  </TitlesOfParts>
  <Manager/>
  <Company>UNIVERSIDAD PEDAGOGICA NACIONAL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JHON EMERSON ESPITIA SUAREZ</dc:creator>
  <cp:keywords/>
  <dc:description/>
  <cp:lastModifiedBy>Usuario</cp:lastModifiedBy>
  <cp:revision/>
  <cp:lastPrinted>2025-06-19T02:52:43Z</cp:lastPrinted>
  <dcterms:created xsi:type="dcterms:W3CDTF">2023-08-11T00:49:23Z</dcterms:created>
  <dcterms:modified xsi:type="dcterms:W3CDTF">2025-09-03T19:50:44Z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0x0101000F5896B812A0F24E8AA0430FDDD6544F</vt:lpwstr>
  </property>
  <property fmtid="{D5CDD505-2E9C-101B-9397-08002B2CF9AE}" pid="3" name="MediaServiceImageTags">
    <vt:lpwstr/>
  </property>
</Properties>
</file>